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896" activeTab="3"/>
  </bookViews>
  <sheets>
    <sheet name="Организация СП" sheetId="11" r:id="rId1"/>
    <sheet name="Реаб оборудование+оргтехника " sheetId="8" r:id="rId2"/>
    <sheet name="Обучение специалистов" sheetId="3" r:id="rId3"/>
    <sheet name="Таблица деньги все" sheetId="6" r:id="rId4"/>
  </sheets>
  <definedNames>
    <definedName name="_xlnm.Print_Titles" localSheetId="2">'Обучение специалистов'!$2:$5</definedName>
    <definedName name="_xlnm.Print_Titles" localSheetId="0">'Организация СП'!$3:$6</definedName>
    <definedName name="_xlnm.Print_Titles" localSheetId="1">'Реаб оборудование+оргтехника '!$3:$5</definedName>
    <definedName name="_xlnm.Print_Area" localSheetId="2">'Обучение специалистов'!$A$1:$M$43</definedName>
    <definedName name="_xlnm.Print_Area" localSheetId="3">'Таблица деньги все'!$A$1:$AH$11</definedName>
  </definedNames>
  <calcPr calcId="124519"/>
</workbook>
</file>

<file path=xl/calcChain.xml><?xml version="1.0" encoding="utf-8"?>
<calcChain xmlns="http://schemas.openxmlformats.org/spreadsheetml/2006/main">
  <c r="AA8" i="6"/>
  <c r="AA7"/>
  <c r="AA6"/>
  <c r="AC8"/>
  <c r="Y8"/>
  <c r="AC7"/>
  <c r="Y7"/>
  <c r="AC6"/>
  <c r="Y6"/>
  <c r="Y5" s="1"/>
  <c r="AC5"/>
  <c r="AB5"/>
  <c r="Z5"/>
  <c r="I10" i="11"/>
  <c r="I14"/>
  <c r="I12"/>
  <c r="J8"/>
  <c r="G8"/>
  <c r="H8" l="1"/>
  <c r="F14" l="1"/>
  <c r="F12"/>
  <c r="F10"/>
  <c r="E8"/>
  <c r="D8"/>
  <c r="B8"/>
  <c r="I8" s="1"/>
  <c r="G14" i="8"/>
  <c r="E14"/>
  <c r="G12"/>
  <c r="E12"/>
  <c r="F12" s="1"/>
  <c r="G10"/>
  <c r="E10"/>
  <c r="I12"/>
  <c r="F8" i="11" l="1"/>
  <c r="I14" i="8"/>
  <c r="F14"/>
  <c r="J8"/>
  <c r="H8"/>
  <c r="G8"/>
  <c r="E8"/>
  <c r="D8"/>
  <c r="B8"/>
  <c r="I8" s="1"/>
  <c r="I10"/>
  <c r="F10"/>
  <c r="G6" i="3"/>
  <c r="E6"/>
  <c r="D6"/>
  <c r="B6"/>
  <c r="F6" s="1"/>
  <c r="F30"/>
  <c r="F19"/>
  <c r="F8" i="8" l="1"/>
  <c r="M5" i="6"/>
  <c r="E8"/>
  <c r="E7"/>
  <c r="E6"/>
  <c r="AG5"/>
  <c r="AE5"/>
  <c r="W5"/>
  <c r="U5"/>
  <c r="R5"/>
  <c r="P5"/>
  <c r="K5"/>
  <c r="H5"/>
  <c r="F5"/>
  <c r="D5"/>
  <c r="B5"/>
  <c r="AA5" s="1"/>
  <c r="AH8"/>
  <c r="AF8"/>
  <c r="AD8"/>
  <c r="X8"/>
  <c r="V8"/>
  <c r="T8"/>
  <c r="S8"/>
  <c r="Q8"/>
  <c r="O8"/>
  <c r="L8"/>
  <c r="I8"/>
  <c r="G8"/>
  <c r="AH7"/>
  <c r="AF7"/>
  <c r="AD7"/>
  <c r="X7"/>
  <c r="V7"/>
  <c r="T7"/>
  <c r="S7"/>
  <c r="Q7"/>
  <c r="O7"/>
  <c r="N7"/>
  <c r="L7"/>
  <c r="J7"/>
  <c r="I7"/>
  <c r="G7"/>
  <c r="E5" l="1"/>
  <c r="N8"/>
  <c r="J8"/>
  <c r="AH6" l="1"/>
  <c r="AF6"/>
  <c r="AD6"/>
  <c r="AD5" s="1"/>
  <c r="X6"/>
  <c r="V6"/>
  <c r="T6"/>
  <c r="T5" s="1"/>
  <c r="S6"/>
  <c r="Q6"/>
  <c r="O6"/>
  <c r="O5" s="1"/>
  <c r="N6"/>
  <c r="L6"/>
  <c r="J6"/>
  <c r="J5" s="1"/>
  <c r="I6"/>
  <c r="G6"/>
  <c r="AH5" l="1"/>
  <c r="AF5"/>
  <c r="X5"/>
  <c r="V5"/>
  <c r="S5"/>
  <c r="Q5"/>
  <c r="N5"/>
  <c r="L5"/>
  <c r="I5"/>
  <c r="G5"/>
  <c r="F8" i="3"/>
</calcChain>
</file>

<file path=xl/sharedStrings.xml><?xml version="1.0" encoding="utf-8"?>
<sst xmlns="http://schemas.openxmlformats.org/spreadsheetml/2006/main" count="506" uniqueCount="330">
  <si>
    <t>Название субъекта Российской Федерации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</si>
  <si>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</si>
  <si>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</si>
  <si>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</si>
  <si>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</si>
  <si>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</si>
  <si>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</si>
  <si>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</si>
  <si>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</si>
  <si>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</si>
  <si>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</si>
  <si>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</si>
  <si>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</si>
  <si>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</si>
  <si>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</si>
  <si>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</si>
  <si>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</si>
  <si>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</si>
  <si>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</si>
  <si>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</si>
  <si>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</si>
  <si>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</si>
  <si>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</si>
  <si>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</si>
  <si>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</si>
  <si>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</si>
  <si>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</si>
  <si>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</si>
  <si>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</si>
  <si>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</si>
  <si>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</si>
  <si>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**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</si>
  <si>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</si>
  <si>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</si>
  <si>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</si>
  <si>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</si>
  <si>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</si>
  <si>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</si>
  <si>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 субъекта Российской Федерации, запланированных на приобретение оборудования в 2020 году, тыс. руб.</t>
  </si>
  <si>
    <t>Доля средств субсидии из федерального бюджета, запланированных на приобретение оборудования, от общего объема необходимой в 2020 году  субсидии из федерального бюджета, %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</si>
  <si>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2020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</si>
  <si>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2020 году, тыс. руб.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</si>
  <si>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</si>
  <si>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</si>
  <si>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Воронежская область</t>
  </si>
  <si>
    <t>повышение квалификации</t>
  </si>
  <si>
    <t>Социальная реабилитация инвалидов</t>
  </si>
  <si>
    <t>Социальное обслуживание</t>
  </si>
  <si>
    <t>Воронеж-ская область</t>
  </si>
  <si>
    <t>Профессиональная ориентация инвалидов</t>
  </si>
  <si>
    <t>Организационные основы деятельности службы ранней помощи</t>
  </si>
  <si>
    <t xml:space="preserve">Основы профессио-нальной реабилитации инвалидов </t>
  </si>
  <si>
    <t>Практические особенности работы с детьми раннего возраста с нарушением сенсорной  интеграции</t>
  </si>
  <si>
    <t>Методы профилактики и коррекции проблемного поведения</t>
  </si>
  <si>
    <t xml:space="preserve">Система комплексного сопровождения детей с интеллектуальными нарушениями, с ТМНР </t>
  </si>
  <si>
    <t>Обеспечение сопровождаемого проживания и трудоустройства лиц с ментальной инвалидностью</t>
  </si>
  <si>
    <t>Профессиональная переподготовка. Специальное дефектологическое образование: Олигофренопедагогика</t>
  </si>
  <si>
    <t xml:space="preserve">Организационные, технологические основы деятельности службы ранней помощи. Построение и реализация индивидуальных программ ранней помощи </t>
  </si>
  <si>
    <t>стажировка</t>
  </si>
  <si>
    <t xml:space="preserve">Труд и занятость населения </t>
  </si>
  <si>
    <t>Специальная педагогика (образование)</t>
  </si>
  <si>
    <t>БУ ВО «Воронежский областной реабилитационный центр для инвалидов молодого возраста»</t>
  </si>
  <si>
    <t>имеется</t>
  </si>
  <si>
    <t>Лифт электрический больничный  ПП-53М-01 (2шт)</t>
  </si>
  <si>
    <t>Тестовые методики для психологической диагностики и консультирования.</t>
  </si>
  <si>
    <t>Тестовые методики для педагогической диагностики и консультирования</t>
  </si>
  <si>
    <t>Синтезатор Ямако</t>
  </si>
  <si>
    <t>Беговая дорожка21ДН-8467Р</t>
  </si>
  <si>
    <t>Швейная машина</t>
  </si>
  <si>
    <t>Система вызова персонала</t>
  </si>
  <si>
    <t>Устройство визуальной релаксации</t>
  </si>
  <si>
    <t>Учебно-развивающие материалы для инвалидов с нарушением зрения, включая средства обучения способности читать и писать с помощью осязания пальцев, обучения азбуке Брайля и тактильным символам, отличающимся от Брайлевских; обучения языку пиктограмм и символов, обучения с помощью специального Блисс-языка, обучения навыкам общения с помощью изобразительных средств и т.д.</t>
  </si>
  <si>
    <t>Фотокамера цифровая</t>
  </si>
  <si>
    <t>Велотренажер</t>
  </si>
  <si>
    <t>Круглопальное устройство</t>
  </si>
  <si>
    <t>Оверлок Вологда</t>
  </si>
  <si>
    <t>Портативная информационная индукционная система Исток А2</t>
  </si>
  <si>
    <t>Универсальный психодиагностический комплекс</t>
  </si>
  <si>
    <t>Учебно-развивающие материалы для инвалидов с нарушением слуха, включая средства обучения языку жестов</t>
  </si>
  <si>
    <t>DVD-рекордер с жестким диском</t>
  </si>
  <si>
    <t>Велотренажер WinnerProTrac</t>
  </si>
  <si>
    <t>Ленточная пила</t>
  </si>
  <si>
    <t>Телевизор Panasonic S1</t>
  </si>
  <si>
    <t>Индукционная петля ИП-2/К</t>
  </si>
  <si>
    <t>Телевизор 29 Panasonic TX29RX20T</t>
  </si>
  <si>
    <t>Велотренажер ДН-8388Р</t>
  </si>
  <si>
    <t>Настольный токарный станок</t>
  </si>
  <si>
    <t>Плита эл. ЭПТ-2-2,0(1-4-5)</t>
  </si>
  <si>
    <t>Светодиодный маяк для входа 32*32</t>
  </si>
  <si>
    <t>Компьютеры, вспомогательные и альтернативные принадлежности для компьютеров</t>
  </si>
  <si>
    <t>Тренажер Гребной Варн</t>
  </si>
  <si>
    <t>Станок  распиловочный</t>
  </si>
  <si>
    <t>Пылесос</t>
  </si>
  <si>
    <t>Вывеска информационная тактильная (300х400 мм)</t>
  </si>
  <si>
    <t>Комплект р/микрофонов</t>
  </si>
  <si>
    <t>Эллиптический  эргометр WinnerScandinavia</t>
  </si>
  <si>
    <t>Станок  сверлильный с тисками</t>
  </si>
  <si>
    <t>Холодильник</t>
  </si>
  <si>
    <t>Мнемосхема 900 х1200 мм тактильная уличная на стойке</t>
  </si>
  <si>
    <t>Стойка микрофонная</t>
  </si>
  <si>
    <t>Мяч массажный</t>
  </si>
  <si>
    <t>Станок MS-1</t>
  </si>
  <si>
    <t>Стиральная машина</t>
  </si>
  <si>
    <t>Мнемосхемы 610х470 мм тактильная</t>
  </si>
  <si>
    <t>Акустическая система</t>
  </si>
  <si>
    <t>Обруч массажный</t>
  </si>
  <si>
    <t>Станок деревообр.ФС-1А</t>
  </si>
  <si>
    <t>Микроволновая печь</t>
  </si>
  <si>
    <t>Телескопический пандус</t>
  </si>
  <si>
    <t>Микшерный пульт</t>
  </si>
  <si>
    <t>Обруч металлический</t>
  </si>
  <si>
    <t>Станок для заточки ножей  строгальных станков  К470</t>
  </si>
  <si>
    <t>Машина для нарезки продуктов</t>
  </si>
  <si>
    <t>Наклейки на поручень, 300*200мм</t>
  </si>
  <si>
    <t>Светоустановка Астра-8</t>
  </si>
  <si>
    <t>Скамья для пресса изогнутая</t>
  </si>
  <si>
    <t>Станок сверл. др 16/12</t>
  </si>
  <si>
    <t>Кухонная посуда</t>
  </si>
  <si>
    <t>Информационно-тактильные знаки, 380*50 мм</t>
  </si>
  <si>
    <t>Усилитель</t>
  </si>
  <si>
    <t>Тренажер Витан</t>
  </si>
  <si>
    <t>Станок ТН-1</t>
  </si>
  <si>
    <t>Столовая посуда</t>
  </si>
  <si>
    <t>Информационно-тактильные знаки (со шрифтом Брайля), 300*100 мм</t>
  </si>
  <si>
    <t>Художественная и специальная литература</t>
  </si>
  <si>
    <t>Тренажер Стенер</t>
  </si>
  <si>
    <t>Станок ФСШ-1А</t>
  </si>
  <si>
    <t>Столовые приборы</t>
  </si>
  <si>
    <t>Информационно-тактильные знаки, 230*50 мм</t>
  </si>
  <si>
    <t>Теннисный стол "Спонета" indoor-104</t>
  </si>
  <si>
    <t>Фреза под склейку</t>
  </si>
  <si>
    <t>Душевые кабины</t>
  </si>
  <si>
    <t>Тактильные знаки 100*100</t>
  </si>
  <si>
    <t>«Шведская стенка»</t>
  </si>
  <si>
    <t>Фрезерная машина</t>
  </si>
  <si>
    <t>Перила опорные</t>
  </si>
  <si>
    <t>Звуковые маяки Р700 для улиц и больших помещений (с беспроводной кнопкой активации)</t>
  </si>
  <si>
    <t>Фуговальное устройство</t>
  </si>
  <si>
    <t>Приспособления для поднятия предметов с пола</t>
  </si>
  <si>
    <t>Кресло-коляски с ручным приводом</t>
  </si>
  <si>
    <t>Электролобзик</t>
  </si>
  <si>
    <t>Ходунки</t>
  </si>
  <si>
    <t>Сверлильно-пазовое устройство</t>
  </si>
  <si>
    <t>Столы рабочие, регулируемыепо высоте</t>
  </si>
  <si>
    <t>Станок ИРД 300</t>
  </si>
  <si>
    <t>Подставки для ног</t>
  </si>
  <si>
    <t>Станок КПА 50-2</t>
  </si>
  <si>
    <t>Вертикальные полки для стендов</t>
  </si>
  <si>
    <t>Беговые (роликовые) дорожки</t>
  </si>
  <si>
    <t>Оборудование для песочной терапии</t>
  </si>
  <si>
    <t>Массажная кушетка</t>
  </si>
  <si>
    <t>Оборудование для сенсорной комнаты</t>
  </si>
  <si>
    <t>Рабочие материалы для коррекции</t>
  </si>
  <si>
    <t>Велотренажеры</t>
  </si>
  <si>
    <t>Тренажеры для разработки нижних конечностей</t>
  </si>
  <si>
    <t>Тренажеры для укрепления позвоночника</t>
  </si>
  <si>
    <t>Стол для логопедического массажа</t>
  </si>
  <si>
    <t>АУ ВО «Областной центр реабилитации детей и подростков с ограниченными возможностями «Парус надежды»</t>
  </si>
  <si>
    <t>Казенное дошкольное образовательное учреждение Воронежской области «Кантемировский центр психолого-педагогической, медицинской и социальной помощи детям дошкольного возраста» (Службы ранней помощи)</t>
  </si>
  <si>
    <t xml:space="preserve">Сенсорная ком-ната: световой шар, настенный модуль «Кас-кад»,
сенсорный уго-лок «Зеркальный обман ТРИО»,
сухой бассейн с шариками, так-тильные ячейки,
установка для ароматерапии.
</t>
  </si>
  <si>
    <t xml:space="preserve">Интерактивный комплект  SMART 680;
Проектор мультимедий-ный.
Коррекционно-развивающий комплекс с видеобиоуправлением «Тимокко».
Интерактивные развивающие игры.
Игровая система «Столик с буса-ми».
Крупноблочный конструктор BigBlock.
Развивающая игра «Сырный лом-тик».
Игровой набор «Волшебный замок».
Игра с бусинами «Цепочки 1»
</t>
  </si>
  <si>
    <t xml:space="preserve">Казенное образовательное учреждение Воронежской области  «Острогожский центр психолого-педагогической, медицинской и социальной помощи детям дошкольного возраста» </t>
  </si>
  <si>
    <t>Сенсорная комната: сухой бассейн с шариками, воздушно-пузырьковая труба, песочная терапия, фиброоптический душ.</t>
  </si>
  <si>
    <t>Наборы игрушек</t>
  </si>
  <si>
    <t>Обручи</t>
  </si>
  <si>
    <t>мячи</t>
  </si>
  <si>
    <t xml:space="preserve">Спортивные детские тренажеры  </t>
  </si>
  <si>
    <t>Наборы детской мебели</t>
  </si>
  <si>
    <t>Казенное общеобразовательное учреждение Воронежской области  «Центр лечебной педагогики и дифференцированного обучения»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</si>
  <si>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 (в бумажном и электронном виде)</t>
  </si>
  <si>
    <t>Модуль «Кухня», «Спальня», «Санитарная комна-та» осна-щены частично</t>
  </si>
  <si>
    <t>Аппаратно-программные комплексы и компьютерные программы для проведения профессиональной ориентации инвалидов
 (пункт 2.2.3.)</t>
  </si>
  <si>
    <t>Оборудование для трудовых мастерских (швейная, столярная, резьба по дереву, лозоплетение, обучение водителей, ремонт ПК, обучение операторов ЭВМ, в том числе без зрительного контроля)</t>
  </si>
  <si>
    <t>Воро-нежская область (всего)</t>
  </si>
  <si>
    <t>2021 год</t>
  </si>
  <si>
    <t>2022 год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</si>
  <si>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</si>
  <si>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</si>
  <si>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запланирвоанных на проведение мероприятий по обучению специалистов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</si>
  <si>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</si>
  <si>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>Объем необходимой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</si>
  <si>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</si>
  <si>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</si>
  <si>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</si>
  <si>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</si>
  <si>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обучению, тыс. руб.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</si>
  <si>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</si>
  <si>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</si>
  <si>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>ВСЕГО 2021-2023 годы</t>
  </si>
  <si>
    <t>2023 год</t>
  </si>
  <si>
    <t>Аппаратно-программный комплекс диагностики и коррекции высших психических функций</t>
  </si>
  <si>
    <t>. Передвижной перемещающийся подъемник</t>
  </si>
  <si>
    <t>Подъемные устройства (в том числе для лестничных маршей)</t>
  </si>
  <si>
    <t xml:space="preserve">Аппаратно-программный комплекс биологической обратной связи </t>
  </si>
  <si>
    <t>Аудиовизуальный комплекс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</si>
  <si>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</t>
  </si>
  <si>
    <t>Интерактивная система виртуальной реальности</t>
  </si>
  <si>
    <t>Подъемники кроватные</t>
  </si>
  <si>
    <t>Поручень горизонтальный прикроватный</t>
  </si>
  <si>
    <t>Противопролежневый матрац (полиуретановый, гелевый, воздушный)</t>
  </si>
  <si>
    <t xml:space="preserve">Средства для фиксации постельного белья в желаемом положении </t>
  </si>
  <si>
    <t>Объем необходимой в 2021-2023 годах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</si>
  <si>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2021-2023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</si>
  <si>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2021-2023 год, тыс. руб.</t>
  </si>
  <si>
    <t xml:space="preserve">Общий объем средств субсидии из федерального бюджета, запланированных на приобретение оборудования в 2021-2023 году, тыс. руб. </t>
  </si>
  <si>
    <t>Кресла для ванны/душа (на колесиках или без них), доски для ванны, табуреты, спинки и сиденья</t>
  </si>
  <si>
    <t>Средства для ухода за зубами (ключи-тюбиковыжиматели)</t>
  </si>
  <si>
    <t>Унитаз, поднимающийся и регулируемый по высоте</t>
  </si>
  <si>
    <t>Вспомогательные средства для стабилизации (устойчивости) тела</t>
  </si>
  <si>
    <t>Дверная ручка для инвалидов без кистей рук</t>
  </si>
  <si>
    <t>Дверная ручка для инвалидов на кресле-коляске</t>
  </si>
  <si>
    <t>Держатели одежды</t>
  </si>
  <si>
    <t>Открыватели и закрыватели занавесок (штор)</t>
  </si>
  <si>
    <t>Открыватели и закрыватели оконные</t>
  </si>
  <si>
    <t>Поручень для перемещения с кресла-коляски</t>
  </si>
  <si>
    <t>Приспособление для поднятия предметов с пола</t>
  </si>
  <si>
    <t>Средства для захватывания (зажимания)</t>
  </si>
  <si>
    <t>Устройство для самостоятельного подъема со стула</t>
  </si>
  <si>
    <t>Дорожка для езды на кресле-коляске с гравием 3х1 м.</t>
  </si>
  <si>
    <t>Дорожка для ходьбы с газоном – 3х1 м.</t>
  </si>
  <si>
    <t>Дорожка для ходьбы с гравием – 3х1 м.</t>
  </si>
  <si>
    <t>Дорожка для ходьбы с имитацией неровной поверхности 3х1 м.</t>
  </si>
  <si>
    <t>Дорожка для ходьбы с песком – 3х1 м.</t>
  </si>
  <si>
    <t>Кресло-коляска с электроприводом, малогабаритная</t>
  </si>
  <si>
    <t>Пандус телескопический двухсекционный</t>
  </si>
  <si>
    <t>Зеркало для индивидуальной работы 15*22 см</t>
  </si>
  <si>
    <t>Настенное зеркало для логопедических занятий</t>
  </si>
  <si>
    <t>Вспомогательные средства, записывающие, воспроизводящие и отображающие звуко- и видеоинформацию</t>
  </si>
  <si>
    <t xml:space="preserve">Компьютеры, вспомогательные и альтернативные принадлежности для компьютеров </t>
  </si>
  <si>
    <t xml:space="preserve">Оборудование для трудовой мастерской для обучения инвалидов, в т.ч. с нарушениями ментальных функций </t>
  </si>
  <si>
    <t>10 казенных учреждений Воронежской области "Управления социальной защиты населения"</t>
  </si>
  <si>
    <t xml:space="preserve">Тестовые методики.
Тестовые методики для психологической диагностики и консультирования.
Тестовые методики для психолого-педагогической диагностики и консультирования
</t>
  </si>
  <si>
    <t>КУ ВО «Борисоглебский зональный реабилитационный центр для детей и подростков с ограниченными возможностями «Журавлик»</t>
  </si>
  <si>
    <t>Дидактические пособия рамки-вкладыши для коррекции мелкой моторики и двуручной координации</t>
  </si>
  <si>
    <t>Средства для тренировки внимания</t>
  </si>
  <si>
    <t>Средства для тренировки памяти</t>
  </si>
  <si>
    <t>Оборудование для развития психофизических (психомоторных) качеств, игровой деятельности</t>
  </si>
  <si>
    <t>Компьютеры, вспомогательные и альтернативные принадлежности для компьютеров.</t>
  </si>
  <si>
    <t xml:space="preserve">Силовые тренажеры </t>
  </si>
  <si>
    <t>КУ ВО «Воронежский центр реабилитации инвалидов»</t>
  </si>
  <si>
    <t>Модули для закрепления ручных действий с бытовыми предметами</t>
  </si>
  <si>
    <t>Учебно-тренировочные настенные модули с прорезями для развития целенаправленных движений рук, зрительно-моторной координации</t>
  </si>
  <si>
    <t>Модули для подлезания</t>
  </si>
  <si>
    <t>Модули для перешагивания</t>
  </si>
  <si>
    <t>Рабочие материалы для педагогической коррекции</t>
  </si>
  <si>
    <t>Программные средства специальные для мультимедийного представления</t>
  </si>
  <si>
    <t>Вспомогательные средства для обучения музыкальному искусству</t>
  </si>
  <si>
    <t>Средства для рисования и рукописи</t>
  </si>
  <si>
    <t>Аппаратно-программный комплекс биологической обратной связи</t>
  </si>
  <si>
    <t>Вспомогательные средства для абсорбирования мочи и испражнений</t>
  </si>
  <si>
    <t xml:space="preserve">Казенное образовательное учреждение Воронежской области  «Острогожский центр психолого-педагогической, медицинской и социальной помощи детям дошкольного возраста» (ранняя помощь </t>
  </si>
  <si>
    <t xml:space="preserve">Наборы детской мебели               </t>
  </si>
  <si>
    <t>Набор игрушек</t>
  </si>
  <si>
    <t>1500, 0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</si>
  <si>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</si>
  <si>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Коррекционно-развивающий программный комплекс по развитию слуха и речи</t>
  </si>
  <si>
    <t>13 государственных казенных учреждений центров занятости населения Воронежской области (ГКУ ВО ЦЗН)</t>
  </si>
  <si>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</si>
  <si>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</si>
  <si>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</si>
  <si>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</si>
  <si>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</si>
  <si>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</si>
  <si>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</si>
  <si>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</si>
  <si>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</si>
  <si>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</si>
  <si>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план по приобретению (название, количество)*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</si>
  <si>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</si>
  <si>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</si>
  <si>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>* Указывается соответствующий пункт (пункты) перечня мероприятий согласно проекту региональной программы.</t>
  </si>
  <si>
    <t>БУ ВО «Богучарский психоневрологический интернат»</t>
  </si>
  <si>
    <t>не имеется</t>
  </si>
  <si>
    <t xml:space="preserve">Объем средств, запланированных на приобретение мебели и бытовой техники </t>
  </si>
  <si>
    <t>Объем средств, запланирвоанных на проведение мероприятий по обучению инвалидов, в том числе детей-инвалидов, и членов их семей</t>
  </si>
  <si>
    <t xml:space="preserve">Силовые тренажеры
</t>
  </si>
  <si>
    <t xml:space="preserve">Тренажеры для укрепления позвоночника
</t>
  </si>
  <si>
    <t xml:space="preserve">Беговые (роликовые) дорожки
</t>
  </si>
  <si>
    <t xml:space="preserve">Велотренажеры
</t>
  </si>
  <si>
    <t xml:space="preserve">Гимнастическая лестница
</t>
  </si>
  <si>
    <t xml:space="preserve"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
</t>
  </si>
  <si>
    <t xml:space="preserve">Ходунки (шагающие, на колесах, с опорой на предплечье, с подмышечной опорой, роллаторы)
</t>
  </si>
  <si>
    <t xml:space="preserve">Оборудование для сенсорной комнаты
</t>
  </si>
  <si>
    <t xml:space="preserve">Массажная кушетка
</t>
  </si>
  <si>
    <t xml:space="preserve">Кресло с подлокотниками. </t>
  </si>
  <si>
    <t>Стол в гостиную овальный</t>
  </si>
  <si>
    <t>Стул полумягкий</t>
  </si>
  <si>
    <t>Прихожая</t>
  </si>
  <si>
    <t>Стенка в гостиную</t>
  </si>
  <si>
    <t xml:space="preserve">Комод </t>
  </si>
  <si>
    <t xml:space="preserve">Журнальный стол </t>
  </si>
  <si>
    <t xml:space="preserve">Полка навесная </t>
  </si>
  <si>
    <t>Диван</t>
  </si>
  <si>
    <t xml:space="preserve">Стол письменный с тумбой </t>
  </si>
  <si>
    <t xml:space="preserve">Стеллаж высокий </t>
  </si>
  <si>
    <t xml:space="preserve">Шкаф для одежды </t>
  </si>
  <si>
    <t>Тумба с мойкой</t>
  </si>
  <si>
    <t xml:space="preserve">Кухонный гарнитур </t>
  </si>
  <si>
    <t>Стол кухонный овальный,</t>
  </si>
  <si>
    <t xml:space="preserve">Кровать односпальная </t>
  </si>
  <si>
    <t xml:space="preserve">Тумба прикроватная </t>
  </si>
  <si>
    <t xml:space="preserve">Стол письменный </t>
  </si>
  <si>
    <t>Шкаф для одежды</t>
  </si>
  <si>
    <t>Полка навесная</t>
  </si>
  <si>
    <t xml:space="preserve">Гладильная доска </t>
  </si>
  <si>
    <t xml:space="preserve">Машина посудомоечная </t>
  </si>
  <si>
    <t xml:space="preserve">Плита электрическая </t>
  </si>
  <si>
    <t xml:space="preserve">Кухонный комбайн </t>
  </si>
  <si>
    <t xml:space="preserve">Мультиварка </t>
  </si>
  <si>
    <t xml:space="preserve">Миксер </t>
  </si>
  <si>
    <t xml:space="preserve">Печь микроволновая </t>
  </si>
  <si>
    <t xml:space="preserve">Телевизор </t>
  </si>
  <si>
    <t xml:space="preserve">Холодильник бытовой </t>
  </si>
  <si>
    <t xml:space="preserve">Вытяжка кухонная </t>
  </si>
  <si>
    <t xml:space="preserve">Мясорубка </t>
  </si>
  <si>
    <t xml:space="preserve">Весы кухонные </t>
  </si>
  <si>
    <t xml:space="preserve">Чайник электрический </t>
  </si>
  <si>
    <t xml:space="preserve">LED Телевизор </t>
  </si>
  <si>
    <t>Машина стиральная</t>
  </si>
  <si>
    <t xml:space="preserve">Компьютерная станция/Системный блок </t>
  </si>
  <si>
    <t xml:space="preserve">МФУ </t>
  </si>
  <si>
    <t xml:space="preserve">Ноутбук </t>
  </si>
  <si>
    <t>Проводной телефон</t>
  </si>
  <si>
    <t>Утюг</t>
  </si>
  <si>
    <t>Инструменты для логопедического массажа</t>
  </si>
  <si>
    <t xml:space="preserve">Зеркало интерьерное </t>
  </si>
  <si>
    <t>Часы настенные</t>
  </si>
  <si>
    <t>Фен д/волос</t>
  </si>
  <si>
    <t>Мультипекарь</t>
  </si>
  <si>
    <t>Руководитель департамента социальной защиты Воронежской области                                                                                  О.В. Сергеева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</si>
</sst>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164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4" fontId="19" fillId="0" borderId="0" xfId="0" applyNumberFormat="1" applyFont="1"/>
    <xf numFmtId="164" fontId="17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13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164" fontId="13" fillId="2" borderId="3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/>
    <xf numFmtId="0" fontId="2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21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vertical="top" wrapText="1"/>
    </xf>
    <xf numFmtId="0" fontId="21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/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8</xdr:row>
      <xdr:rowOff>129540</xdr:rowOff>
    </xdr:from>
    <xdr:to>
      <xdr:col>9</xdr:col>
      <xdr:colOff>281940</xdr:colOff>
      <xdr:row>12</xdr:row>
      <xdr:rowOff>137160</xdr:rowOff>
    </xdr:to>
    <xdr:pic>
      <xdr:nvPicPr>
        <xdr:cNvPr id="1025" name="Рисунок 1" descr="подпись Сергеевой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71560" y="8061960"/>
          <a:ext cx="109728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opLeftCell="A16" zoomScale="54" zoomScaleNormal="54" workbookViewId="0">
      <selection activeCell="A33" sqref="A33:Q33"/>
    </sheetView>
  </sheetViews>
  <sheetFormatPr defaultColWidth="9.109375" defaultRowHeight="14.4"/>
  <cols>
    <col min="1" max="1" width="10.6640625" style="29" customWidth="1"/>
    <col min="2" max="4" width="18" style="29" customWidth="1"/>
    <col min="5" max="5" width="16.109375" style="29" customWidth="1"/>
    <col min="6" max="7" width="15.88671875" style="29" customWidth="1"/>
    <col min="8" max="8" width="15" style="29" customWidth="1"/>
    <col min="9" max="10" width="15.6640625" style="29" customWidth="1"/>
    <col min="11" max="11" width="17.44140625" style="29" customWidth="1"/>
    <col min="12" max="12" width="10.6640625" style="29" customWidth="1"/>
    <col min="13" max="13" width="13.33203125" style="29" customWidth="1"/>
    <col min="14" max="14" width="13" style="29" customWidth="1"/>
    <col min="15" max="15" width="10.6640625" style="29" customWidth="1"/>
    <col min="16" max="16" width="13.33203125" style="29" customWidth="1"/>
    <col min="17" max="17" width="13" style="29" customWidth="1"/>
    <col min="18" max="16384" width="9.109375" style="29"/>
  </cols>
  <sheetData>
    <row r="1" spans="1:17" ht="45" customHeight="1">
      <c r="A1" s="62" t="s">
        <v>257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30" customHeight="1"/>
    <row r="3" spans="1:17" ht="37.5" customHeight="1">
      <c r="A3" s="58" t="s">
        <v>0</v>
      </c>
      <c r="B3" s="65" t="s">
        <v>186</v>
      </c>
      <c r="C3" s="65" t="s">
        <v>258</v>
      </c>
      <c r="D3" s="65" t="s">
        <v>187</v>
      </c>
      <c r="E3" s="65" t="s">
        <v>259</v>
      </c>
      <c r="F3" s="65" t="s">
        <v>260</v>
      </c>
      <c r="G3" s="65" t="s">
        <v>261</v>
      </c>
      <c r="H3" s="65" t="s">
        <v>262</v>
      </c>
      <c r="I3" s="65" t="s">
        <v>263</v>
      </c>
      <c r="J3" s="65" t="s">
        <v>264</v>
      </c>
      <c r="K3" s="58" t="s">
        <v>24</v>
      </c>
      <c r="L3" s="58" t="s">
        <v>265</v>
      </c>
      <c r="M3" s="58"/>
      <c r="N3" s="58"/>
      <c r="O3" s="58" t="s">
        <v>266</v>
      </c>
      <c r="P3" s="58"/>
      <c r="Q3" s="58"/>
    </row>
    <row r="4" spans="1:17" ht="56.25" customHeight="1">
      <c r="A4" s="64"/>
      <c r="B4" s="66"/>
      <c r="C4" s="68"/>
      <c r="D4" s="68"/>
      <c r="E4" s="68"/>
      <c r="F4" s="68"/>
      <c r="G4" s="68"/>
      <c r="H4" s="68"/>
      <c r="I4" s="68"/>
      <c r="J4" s="68"/>
      <c r="K4" s="64"/>
      <c r="L4" s="59"/>
      <c r="M4" s="59"/>
      <c r="N4" s="59"/>
      <c r="O4" s="59"/>
      <c r="P4" s="59"/>
      <c r="Q4" s="59"/>
    </row>
    <row r="5" spans="1:17" ht="132" customHeight="1">
      <c r="A5" s="64"/>
      <c r="B5" s="67"/>
      <c r="C5" s="69"/>
      <c r="D5" s="69"/>
      <c r="E5" s="69"/>
      <c r="F5" s="69"/>
      <c r="G5" s="69"/>
      <c r="H5" s="69"/>
      <c r="I5" s="69"/>
      <c r="J5" s="69"/>
      <c r="K5" s="64"/>
      <c r="L5" s="46" t="s">
        <v>5</v>
      </c>
      <c r="M5" s="46" t="s">
        <v>267</v>
      </c>
      <c r="N5" s="46" t="s">
        <v>268</v>
      </c>
      <c r="O5" s="46" t="s">
        <v>5</v>
      </c>
      <c r="P5" s="46" t="s">
        <v>267</v>
      </c>
      <c r="Q5" s="46" t="s">
        <v>269</v>
      </c>
    </row>
    <row r="6" spans="1:17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  <c r="Q6" s="45">
        <v>17</v>
      </c>
    </row>
    <row r="7" spans="1:17" ht="54" customHeight="1">
      <c r="A7" s="70" t="s">
        <v>44</v>
      </c>
      <c r="B7" s="75" t="s">
        <v>188</v>
      </c>
      <c r="C7" s="75"/>
      <c r="D7" s="75"/>
      <c r="E7" s="75"/>
      <c r="F7" s="75"/>
      <c r="G7" s="75"/>
      <c r="H7" s="75"/>
      <c r="I7" s="75"/>
      <c r="J7" s="75"/>
      <c r="K7" s="70" t="s">
        <v>271</v>
      </c>
      <c r="L7" s="60" t="s">
        <v>272</v>
      </c>
      <c r="M7" s="48" t="s">
        <v>284</v>
      </c>
      <c r="N7" s="48">
        <v>32.5</v>
      </c>
      <c r="O7" s="60" t="s">
        <v>272</v>
      </c>
      <c r="P7" s="49" t="s">
        <v>305</v>
      </c>
      <c r="Q7" s="49">
        <v>22</v>
      </c>
    </row>
    <row r="8" spans="1:17" ht="60" customHeight="1">
      <c r="A8" s="71"/>
      <c r="B8" s="50">
        <f>B10+B12+B14</f>
        <v>74496.7</v>
      </c>
      <c r="C8" s="50"/>
      <c r="D8" s="50">
        <f>D10+D12+D14</f>
        <v>86963.3</v>
      </c>
      <c r="E8" s="50">
        <f>E10+E12+E14</f>
        <v>1031.0999999999999</v>
      </c>
      <c r="F8" s="51">
        <f>E8/B8*100</f>
        <v>1.3840881542403891</v>
      </c>
      <c r="G8" s="50">
        <f>G10+G12+G14</f>
        <v>172.1</v>
      </c>
      <c r="H8" s="50">
        <f>H10+H12+H14</f>
        <v>1546.8000000000002</v>
      </c>
      <c r="I8" s="51">
        <f>H8/B8*100</f>
        <v>2.0763335825613756</v>
      </c>
      <c r="J8" s="50">
        <f>J10+J12+J14</f>
        <v>259</v>
      </c>
      <c r="K8" s="71"/>
      <c r="L8" s="61"/>
      <c r="M8" s="50" t="s">
        <v>285</v>
      </c>
      <c r="N8" s="50">
        <v>33.5</v>
      </c>
      <c r="O8" s="61"/>
      <c r="P8" s="52" t="s">
        <v>306</v>
      </c>
      <c r="Q8" s="52">
        <v>15.1</v>
      </c>
    </row>
    <row r="9" spans="1:17" ht="48" customHeight="1">
      <c r="A9" s="71"/>
      <c r="B9" s="73" t="s">
        <v>174</v>
      </c>
      <c r="C9" s="74"/>
      <c r="D9" s="74"/>
      <c r="E9" s="74"/>
      <c r="F9" s="74"/>
      <c r="G9" s="74"/>
      <c r="H9" s="74"/>
      <c r="I9" s="74"/>
      <c r="J9" s="74"/>
      <c r="K9" s="71"/>
      <c r="L9" s="61"/>
      <c r="M9" s="50" t="s">
        <v>286</v>
      </c>
      <c r="N9" s="50">
        <v>5.7</v>
      </c>
      <c r="O9" s="61"/>
      <c r="P9" s="52" t="s">
        <v>307</v>
      </c>
      <c r="Q9" s="52">
        <v>8.5</v>
      </c>
    </row>
    <row r="10" spans="1:17" ht="42" customHeight="1">
      <c r="A10" s="71"/>
      <c r="B10" s="50">
        <v>24804.1</v>
      </c>
      <c r="C10" s="50">
        <v>85</v>
      </c>
      <c r="D10" s="50">
        <v>29181.3</v>
      </c>
      <c r="E10" s="50">
        <v>343.7</v>
      </c>
      <c r="F10" s="51">
        <f>E10/B10*100</f>
        <v>1.3856580162150613</v>
      </c>
      <c r="G10" s="50">
        <v>60.6</v>
      </c>
      <c r="H10" s="50">
        <v>515.6</v>
      </c>
      <c r="I10" s="51">
        <f>H10/B10*100</f>
        <v>2.078688603900162</v>
      </c>
      <c r="J10" s="50">
        <v>91</v>
      </c>
      <c r="K10" s="71"/>
      <c r="L10" s="61"/>
      <c r="M10" s="50" t="s">
        <v>287</v>
      </c>
      <c r="N10" s="50">
        <v>9.1</v>
      </c>
      <c r="O10" s="61"/>
      <c r="P10" s="52" t="s">
        <v>308</v>
      </c>
      <c r="Q10" s="52">
        <v>3.7</v>
      </c>
    </row>
    <row r="11" spans="1:17" ht="41.25" customHeight="1">
      <c r="A11" s="71"/>
      <c r="B11" s="73" t="s">
        <v>175</v>
      </c>
      <c r="C11" s="74"/>
      <c r="D11" s="74"/>
      <c r="E11" s="74"/>
      <c r="F11" s="74"/>
      <c r="G11" s="74"/>
      <c r="H11" s="74"/>
      <c r="I11" s="74"/>
      <c r="J11" s="74"/>
      <c r="K11" s="71"/>
      <c r="L11" s="61"/>
      <c r="M11" s="50" t="s">
        <v>288</v>
      </c>
      <c r="N11" s="50">
        <v>52.4</v>
      </c>
      <c r="O11" s="61"/>
      <c r="P11" s="52" t="s">
        <v>309</v>
      </c>
      <c r="Q11" s="52">
        <v>3.2</v>
      </c>
    </row>
    <row r="12" spans="1:17" ht="57" customHeight="1">
      <c r="A12" s="71"/>
      <c r="B12" s="50">
        <v>24846.3</v>
      </c>
      <c r="C12" s="50">
        <v>86</v>
      </c>
      <c r="D12" s="50">
        <v>28891</v>
      </c>
      <c r="E12" s="50">
        <v>343.7</v>
      </c>
      <c r="F12" s="51">
        <f>E12/B12*100</f>
        <v>1.3833045564128259</v>
      </c>
      <c r="G12" s="50">
        <v>55.9</v>
      </c>
      <c r="H12" s="50">
        <v>515.6</v>
      </c>
      <c r="I12" s="51">
        <f>H12/B12*100</f>
        <v>2.0751580718255838</v>
      </c>
      <c r="J12" s="53">
        <v>84</v>
      </c>
      <c r="K12" s="71"/>
      <c r="L12" s="61"/>
      <c r="M12" s="50" t="s">
        <v>289</v>
      </c>
      <c r="N12" s="50">
        <v>18.7</v>
      </c>
      <c r="O12" s="61"/>
      <c r="P12" s="52" t="s">
        <v>310</v>
      </c>
      <c r="Q12" s="52">
        <v>4.5</v>
      </c>
    </row>
    <row r="13" spans="1:17" ht="53.25" customHeight="1">
      <c r="A13" s="71"/>
      <c r="B13" s="73" t="s">
        <v>189</v>
      </c>
      <c r="C13" s="74"/>
      <c r="D13" s="74"/>
      <c r="E13" s="74"/>
      <c r="F13" s="74"/>
      <c r="G13" s="74"/>
      <c r="H13" s="74"/>
      <c r="I13" s="74"/>
      <c r="J13" s="74"/>
      <c r="K13" s="71"/>
      <c r="L13" s="61"/>
      <c r="M13" s="50" t="s">
        <v>290</v>
      </c>
      <c r="N13" s="50">
        <v>13.5</v>
      </c>
      <c r="O13" s="61"/>
      <c r="P13" s="52" t="s">
        <v>311</v>
      </c>
      <c r="Q13" s="52">
        <v>19.5</v>
      </c>
    </row>
    <row r="14" spans="1:17" ht="50.25" customHeight="1">
      <c r="A14" s="71"/>
      <c r="B14" s="50">
        <v>24846.3</v>
      </c>
      <c r="C14" s="50">
        <v>86</v>
      </c>
      <c r="D14" s="50">
        <v>28891</v>
      </c>
      <c r="E14" s="50">
        <v>343.7</v>
      </c>
      <c r="F14" s="51">
        <f>E14/B14*100</f>
        <v>1.3833045564128259</v>
      </c>
      <c r="G14" s="50">
        <v>55.6</v>
      </c>
      <c r="H14" s="50">
        <v>515.6</v>
      </c>
      <c r="I14" s="51">
        <f>H14/B14*100</f>
        <v>2.0751580718255838</v>
      </c>
      <c r="J14" s="50">
        <v>84</v>
      </c>
      <c r="K14" s="71"/>
      <c r="L14" s="61"/>
      <c r="M14" s="50" t="s">
        <v>291</v>
      </c>
      <c r="N14" s="50">
        <v>2.5</v>
      </c>
      <c r="O14" s="61"/>
      <c r="P14" s="52" t="s">
        <v>312</v>
      </c>
      <c r="Q14" s="52">
        <v>26.4</v>
      </c>
    </row>
    <row r="15" spans="1:17" ht="43.5" customHeight="1">
      <c r="A15" s="71"/>
      <c r="B15" s="73"/>
      <c r="C15" s="74"/>
      <c r="D15" s="74"/>
      <c r="E15" s="74"/>
      <c r="F15" s="74"/>
      <c r="G15" s="74"/>
      <c r="H15" s="74"/>
      <c r="I15" s="74"/>
      <c r="J15" s="74"/>
      <c r="K15" s="71"/>
      <c r="L15" s="61"/>
      <c r="M15" s="50" t="s">
        <v>292</v>
      </c>
      <c r="N15" s="50">
        <v>66.099999999999994</v>
      </c>
      <c r="O15" s="61"/>
      <c r="P15" s="52" t="s">
        <v>313</v>
      </c>
      <c r="Q15" s="52">
        <v>5.2</v>
      </c>
    </row>
    <row r="16" spans="1:17" ht="58.5" customHeight="1">
      <c r="A16" s="71"/>
      <c r="B16" s="74"/>
      <c r="C16" s="74"/>
      <c r="D16" s="74"/>
      <c r="E16" s="74"/>
      <c r="F16" s="74"/>
      <c r="G16" s="74"/>
      <c r="H16" s="74"/>
      <c r="I16" s="74"/>
      <c r="J16" s="74"/>
      <c r="K16" s="71"/>
      <c r="L16" s="61"/>
      <c r="M16" s="50" t="s">
        <v>293</v>
      </c>
      <c r="N16" s="50">
        <v>6.9</v>
      </c>
      <c r="O16" s="61"/>
      <c r="P16" s="52" t="s">
        <v>314</v>
      </c>
      <c r="Q16" s="52">
        <v>3.6</v>
      </c>
    </row>
    <row r="17" spans="1:17" ht="39.75" customHeight="1">
      <c r="A17" s="71"/>
      <c r="B17" s="74"/>
      <c r="C17" s="74"/>
      <c r="D17" s="74"/>
      <c r="E17" s="74"/>
      <c r="F17" s="74"/>
      <c r="G17" s="74"/>
      <c r="H17" s="74"/>
      <c r="I17" s="74"/>
      <c r="J17" s="74"/>
      <c r="K17" s="71"/>
      <c r="L17" s="61"/>
      <c r="M17" s="50" t="s">
        <v>294</v>
      </c>
      <c r="N17" s="50">
        <v>5.4</v>
      </c>
      <c r="O17" s="61"/>
      <c r="P17" s="52" t="s">
        <v>315</v>
      </c>
      <c r="Q17" s="52">
        <v>0.9</v>
      </c>
    </row>
    <row r="18" spans="1:17" ht="50.25" customHeight="1">
      <c r="A18" s="71"/>
      <c r="B18" s="74"/>
      <c r="C18" s="74"/>
      <c r="D18" s="74"/>
      <c r="E18" s="74"/>
      <c r="F18" s="74"/>
      <c r="G18" s="74"/>
      <c r="H18" s="74"/>
      <c r="I18" s="74"/>
      <c r="J18" s="74"/>
      <c r="K18" s="71"/>
      <c r="L18" s="61"/>
      <c r="M18" s="50" t="s">
        <v>295</v>
      </c>
      <c r="N18" s="50">
        <v>5.5</v>
      </c>
      <c r="O18" s="61"/>
      <c r="P18" s="52" t="s">
        <v>316</v>
      </c>
      <c r="Q18" s="52">
        <v>2.5</v>
      </c>
    </row>
    <row r="19" spans="1:17" ht="53.25" customHeight="1">
      <c r="A19" s="71"/>
      <c r="B19" s="74"/>
      <c r="C19" s="74"/>
      <c r="D19" s="74"/>
      <c r="E19" s="74"/>
      <c r="F19" s="74"/>
      <c r="G19" s="74"/>
      <c r="H19" s="74"/>
      <c r="I19" s="74"/>
      <c r="J19" s="74"/>
      <c r="K19" s="71"/>
      <c r="L19" s="61"/>
      <c r="M19" s="50" t="s">
        <v>296</v>
      </c>
      <c r="N19" s="50">
        <v>6.7</v>
      </c>
      <c r="O19" s="61"/>
      <c r="P19" s="52" t="s">
        <v>317</v>
      </c>
      <c r="Q19" s="52">
        <v>23.1</v>
      </c>
    </row>
    <row r="20" spans="1:17" ht="46.5" customHeight="1">
      <c r="A20" s="71"/>
      <c r="B20" s="74"/>
      <c r="C20" s="74"/>
      <c r="D20" s="74"/>
      <c r="E20" s="74"/>
      <c r="F20" s="74"/>
      <c r="G20" s="74"/>
      <c r="H20" s="74"/>
      <c r="I20" s="74"/>
      <c r="J20" s="74"/>
      <c r="K20" s="71"/>
      <c r="L20" s="61"/>
      <c r="M20" s="50" t="s">
        <v>297</v>
      </c>
      <c r="N20" s="50">
        <v>67.5</v>
      </c>
      <c r="O20" s="61"/>
      <c r="P20" s="52" t="s">
        <v>318</v>
      </c>
      <c r="Q20" s="52">
        <v>23.1</v>
      </c>
    </row>
    <row r="21" spans="1:17" ht="53.25" customHeight="1">
      <c r="A21" s="71"/>
      <c r="B21" s="74"/>
      <c r="C21" s="74"/>
      <c r="D21" s="74"/>
      <c r="E21" s="74"/>
      <c r="F21" s="74"/>
      <c r="G21" s="74"/>
      <c r="H21" s="74"/>
      <c r="I21" s="74"/>
      <c r="J21" s="74"/>
      <c r="K21" s="71"/>
      <c r="L21" s="61"/>
      <c r="M21" s="50" t="s">
        <v>298</v>
      </c>
      <c r="N21" s="50">
        <v>33.5</v>
      </c>
      <c r="O21" s="61"/>
      <c r="P21" s="52" t="s">
        <v>92</v>
      </c>
      <c r="Q21" s="52">
        <v>16</v>
      </c>
    </row>
    <row r="22" spans="1:17" ht="48.75" customHeight="1">
      <c r="A22" s="71"/>
      <c r="B22" s="74"/>
      <c r="C22" s="74"/>
      <c r="D22" s="74"/>
      <c r="E22" s="74"/>
      <c r="F22" s="74"/>
      <c r="G22" s="74"/>
      <c r="H22" s="74"/>
      <c r="I22" s="74"/>
      <c r="J22" s="74"/>
      <c r="K22" s="71"/>
      <c r="L22" s="61"/>
      <c r="M22" s="50" t="s">
        <v>286</v>
      </c>
      <c r="N22" s="50">
        <v>5.7</v>
      </c>
      <c r="O22" s="61"/>
      <c r="P22" s="52" t="s">
        <v>312</v>
      </c>
      <c r="Q22" s="52">
        <v>8.6</v>
      </c>
    </row>
    <row r="23" spans="1:17" ht="68.25" customHeight="1">
      <c r="A23" s="71"/>
      <c r="B23" s="74"/>
      <c r="C23" s="74"/>
      <c r="D23" s="74"/>
      <c r="E23" s="74"/>
      <c r="F23" s="74"/>
      <c r="G23" s="74"/>
      <c r="H23" s="74"/>
      <c r="I23" s="74"/>
      <c r="J23" s="74"/>
      <c r="K23" s="71"/>
      <c r="L23" s="61"/>
      <c r="M23" s="54" t="s">
        <v>299</v>
      </c>
      <c r="N23" s="50">
        <v>17.100000000000001</v>
      </c>
      <c r="O23" s="61"/>
      <c r="P23" s="52" t="s">
        <v>319</v>
      </c>
      <c r="Q23" s="52">
        <v>31.8</v>
      </c>
    </row>
    <row r="24" spans="1:17" ht="55.5" customHeight="1">
      <c r="A24" s="71"/>
      <c r="B24" s="74"/>
      <c r="C24" s="74"/>
      <c r="D24" s="74"/>
      <c r="E24" s="74"/>
      <c r="F24" s="74"/>
      <c r="G24" s="74"/>
      <c r="H24" s="74"/>
      <c r="I24" s="74"/>
      <c r="J24" s="74"/>
      <c r="K24" s="71"/>
      <c r="L24" s="61"/>
      <c r="M24" s="54" t="s">
        <v>300</v>
      </c>
      <c r="N24" s="50">
        <v>2.6</v>
      </c>
      <c r="O24" s="61"/>
      <c r="P24" s="52" t="s">
        <v>320</v>
      </c>
      <c r="Q24" s="52">
        <v>10</v>
      </c>
    </row>
    <row r="25" spans="1:17" ht="46.5" customHeight="1">
      <c r="A25" s="71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61"/>
      <c r="M25" s="54" t="s">
        <v>301</v>
      </c>
      <c r="N25" s="50">
        <v>4.0999999999999996</v>
      </c>
      <c r="O25" s="61"/>
      <c r="P25" s="52" t="s">
        <v>321</v>
      </c>
      <c r="Q25" s="52">
        <v>25.3</v>
      </c>
    </row>
    <row r="26" spans="1:17" ht="48" customHeight="1">
      <c r="A26" s="71"/>
      <c r="B26" s="74"/>
      <c r="C26" s="74"/>
      <c r="D26" s="74"/>
      <c r="E26" s="74"/>
      <c r="F26" s="74"/>
      <c r="G26" s="74"/>
      <c r="H26" s="74"/>
      <c r="I26" s="74"/>
      <c r="J26" s="74"/>
      <c r="K26" s="71"/>
      <c r="L26" s="61"/>
      <c r="M26" s="54" t="s">
        <v>302</v>
      </c>
      <c r="N26" s="50">
        <v>12.2</v>
      </c>
      <c r="O26" s="61"/>
      <c r="P26" s="52" t="s">
        <v>322</v>
      </c>
      <c r="Q26" s="52">
        <v>3</v>
      </c>
    </row>
    <row r="27" spans="1:17" ht="48.75" customHeight="1">
      <c r="A27" s="71"/>
      <c r="B27" s="74"/>
      <c r="C27" s="74"/>
      <c r="D27" s="74"/>
      <c r="E27" s="74"/>
      <c r="F27" s="74"/>
      <c r="G27" s="74"/>
      <c r="H27" s="74"/>
      <c r="I27" s="74"/>
      <c r="J27" s="74"/>
      <c r="K27" s="71"/>
      <c r="L27" s="61"/>
      <c r="M27" s="54" t="s">
        <v>303</v>
      </c>
      <c r="N27" s="50">
        <v>2.2999999999999998</v>
      </c>
      <c r="O27" s="61"/>
      <c r="P27" s="52" t="s">
        <v>323</v>
      </c>
      <c r="Q27" s="52">
        <v>2.4</v>
      </c>
    </row>
    <row r="28" spans="1:17" ht="48.75" customHeight="1">
      <c r="A28" s="71"/>
      <c r="B28" s="74"/>
      <c r="C28" s="74"/>
      <c r="D28" s="74"/>
      <c r="E28" s="74"/>
      <c r="F28" s="74"/>
      <c r="G28" s="74"/>
      <c r="H28" s="74"/>
      <c r="I28" s="74"/>
      <c r="J28" s="74"/>
      <c r="K28" s="71"/>
      <c r="L28" s="61"/>
      <c r="M28" s="54" t="s">
        <v>325</v>
      </c>
      <c r="N28" s="56">
        <v>2</v>
      </c>
      <c r="O28" s="61"/>
      <c r="P28" s="52" t="s">
        <v>327</v>
      </c>
      <c r="Q28" s="52">
        <v>1.5</v>
      </c>
    </row>
    <row r="29" spans="1:17" ht="48.75" customHeight="1">
      <c r="A29" s="71"/>
      <c r="B29" s="74"/>
      <c r="C29" s="74"/>
      <c r="D29" s="74"/>
      <c r="E29" s="74"/>
      <c r="F29" s="74"/>
      <c r="G29" s="74"/>
      <c r="H29" s="74"/>
      <c r="I29" s="74"/>
      <c r="J29" s="74"/>
      <c r="K29" s="71"/>
      <c r="L29" s="61"/>
      <c r="M29" s="54" t="s">
        <v>326</v>
      </c>
      <c r="N29" s="56">
        <v>0.8</v>
      </c>
      <c r="O29" s="61"/>
      <c r="P29" s="52" t="s">
        <v>328</v>
      </c>
      <c r="Q29" s="52">
        <v>4</v>
      </c>
    </row>
    <row r="30" spans="1:17" ht="42" customHeight="1">
      <c r="A30" s="72"/>
      <c r="B30" s="74"/>
      <c r="C30" s="74"/>
      <c r="D30" s="74"/>
      <c r="E30" s="74"/>
      <c r="F30" s="74"/>
      <c r="G30" s="74"/>
      <c r="H30" s="74"/>
      <c r="I30" s="74"/>
      <c r="J30" s="74"/>
      <c r="K30" s="72"/>
      <c r="L30" s="61"/>
      <c r="M30" s="54" t="s">
        <v>286</v>
      </c>
      <c r="N30" s="50">
        <v>4.8</v>
      </c>
      <c r="O30" s="61"/>
      <c r="P30" s="52" t="s">
        <v>304</v>
      </c>
      <c r="Q30" s="52">
        <v>1</v>
      </c>
    </row>
    <row r="31" spans="1:17" ht="22.5" customHeight="1">
      <c r="A31" s="55" t="s">
        <v>270</v>
      </c>
    </row>
    <row r="33" spans="1:17" ht="21">
      <c r="A33" s="57" t="s">
        <v>329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</sheetData>
  <mergeCells count="24">
    <mergeCell ref="J3:J5"/>
    <mergeCell ref="B13:J13"/>
    <mergeCell ref="B15:J30"/>
    <mergeCell ref="K3:K5"/>
    <mergeCell ref="L3:N4"/>
    <mergeCell ref="B7:J7"/>
    <mergeCell ref="B9:J9"/>
    <mergeCell ref="B11:J11"/>
    <mergeCell ref="A33:Q33"/>
    <mergeCell ref="O3:Q4"/>
    <mergeCell ref="L7:L30"/>
    <mergeCell ref="O7:O30"/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7:K30"/>
    <mergeCell ref="A7:A3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topLeftCell="A4" zoomScale="79" zoomScaleNormal="79" zoomScaleSheetLayoutView="50" workbookViewId="0">
      <pane xSplit="14" ySplit="3" topLeftCell="O58" activePane="bottomRight" state="frozen"/>
      <selection activeCell="A4" sqref="A4"/>
      <selection pane="topRight" activeCell="O4" sqref="O4"/>
      <selection pane="bottomLeft" activeCell="A7" sqref="A7"/>
      <selection pane="bottomRight" activeCell="A59" sqref="A59:AI59"/>
    </sheetView>
  </sheetViews>
  <sheetFormatPr defaultColWidth="9.109375" defaultRowHeight="14.4"/>
  <cols>
    <col min="1" max="1" width="10.6640625" style="31" customWidth="1"/>
    <col min="2" max="2" width="21.6640625" style="31" customWidth="1"/>
    <col min="3" max="3" width="11.5546875" style="31" customWidth="1"/>
    <col min="4" max="4" width="20.6640625" style="31" customWidth="1"/>
    <col min="5" max="5" width="12.109375" style="31" customWidth="1"/>
    <col min="6" max="6" width="15.5546875" style="31" customWidth="1"/>
    <col min="7" max="7" width="12.88671875" style="31" customWidth="1"/>
    <col min="8" max="8" width="15.5546875" style="31" customWidth="1"/>
    <col min="9" max="9" width="17.5546875" style="31" customWidth="1"/>
    <col min="10" max="10" width="12.5546875" style="31" customWidth="1"/>
    <col min="11" max="11" width="14.44140625" style="32" customWidth="1"/>
    <col min="12" max="12" width="9.33203125" style="31" customWidth="1"/>
    <col min="13" max="13" width="8.44140625" style="31" customWidth="1"/>
    <col min="14" max="14" width="13" style="31" customWidth="1"/>
    <col min="15" max="15" width="17.5546875" style="31" customWidth="1"/>
    <col min="16" max="16" width="21.88671875" style="31" customWidth="1"/>
    <col min="17" max="17" width="11.44140625" style="31" customWidth="1"/>
    <col min="18" max="18" width="18.33203125" style="31" customWidth="1"/>
    <col min="19" max="19" width="17.6640625" style="31" customWidth="1"/>
    <col min="20" max="20" width="11" style="31" customWidth="1"/>
    <col min="21" max="21" width="14.88671875" style="31" customWidth="1"/>
    <col min="22" max="22" width="23.5546875" style="31" customWidth="1"/>
    <col min="23" max="23" width="9.44140625" style="31" customWidth="1"/>
    <col min="24" max="24" width="30.44140625" style="31" customWidth="1"/>
    <col min="25" max="25" width="30.88671875" style="31" customWidth="1"/>
    <col min="26" max="26" width="11.109375" style="31" customWidth="1"/>
    <col min="27" max="27" width="18.44140625" style="31" customWidth="1"/>
    <col min="28" max="28" width="15.88671875" style="31" customWidth="1"/>
    <col min="29" max="29" width="10.6640625" style="31" customWidth="1"/>
    <col min="30" max="30" width="17.6640625" style="31" customWidth="1"/>
    <col min="31" max="31" width="31.88671875" style="31" customWidth="1"/>
    <col min="32" max="32" width="14" style="31" customWidth="1"/>
    <col min="33" max="33" width="22" style="31" customWidth="1"/>
    <col min="34" max="34" width="35.44140625" style="31" customWidth="1"/>
    <col min="35" max="35" width="11.5546875" style="31" customWidth="1"/>
    <col min="36" max="16384" width="9.109375" style="31"/>
  </cols>
  <sheetData>
    <row r="1" spans="1:35" ht="65.25" customHeight="1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5" ht="30" customHeight="1"/>
    <row r="3" spans="1:35" ht="37.5" customHeight="1">
      <c r="A3" s="112" t="s">
        <v>0</v>
      </c>
      <c r="B3" s="112" t="s">
        <v>201</v>
      </c>
      <c r="C3" s="112" t="s">
        <v>202</v>
      </c>
      <c r="D3" s="112" t="s">
        <v>203</v>
      </c>
      <c r="E3" s="112" t="s">
        <v>204</v>
      </c>
      <c r="F3" s="112" t="s">
        <v>39</v>
      </c>
      <c r="G3" s="112" t="s">
        <v>38</v>
      </c>
      <c r="H3" s="112" t="s">
        <v>23</v>
      </c>
      <c r="I3" s="112" t="s">
        <v>40</v>
      </c>
      <c r="J3" s="112" t="s">
        <v>41</v>
      </c>
      <c r="K3" s="112" t="s">
        <v>24</v>
      </c>
      <c r="L3" s="112" t="s">
        <v>25</v>
      </c>
      <c r="M3" s="112"/>
      <c r="N3" s="112"/>
      <c r="O3" s="112" t="s">
        <v>8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99.75" customHeight="1">
      <c r="A4" s="115"/>
      <c r="B4" s="112"/>
      <c r="C4" s="115"/>
      <c r="D4" s="115"/>
      <c r="E4" s="115"/>
      <c r="F4" s="115"/>
      <c r="G4" s="112"/>
      <c r="H4" s="115"/>
      <c r="I4" s="115"/>
      <c r="J4" s="115"/>
      <c r="K4" s="115"/>
      <c r="L4" s="113"/>
      <c r="M4" s="113"/>
      <c r="N4" s="113"/>
      <c r="O4" s="112" t="s">
        <v>9</v>
      </c>
      <c r="P4" s="112"/>
      <c r="Q4" s="114"/>
      <c r="R4" s="112" t="s">
        <v>10</v>
      </c>
      <c r="S4" s="112"/>
      <c r="T4" s="114"/>
      <c r="U4" s="112" t="s">
        <v>27</v>
      </c>
      <c r="V4" s="113"/>
      <c r="W4" s="113"/>
      <c r="X4" s="112" t="s">
        <v>11</v>
      </c>
      <c r="Y4" s="113"/>
      <c r="Z4" s="113"/>
      <c r="AA4" s="112" t="s">
        <v>12</v>
      </c>
      <c r="AB4" s="114"/>
      <c r="AC4" s="114"/>
      <c r="AD4" s="112" t="s">
        <v>13</v>
      </c>
      <c r="AE4" s="112"/>
      <c r="AF4" s="114"/>
      <c r="AG4" s="112" t="s">
        <v>14</v>
      </c>
      <c r="AH4" s="113"/>
      <c r="AI4" s="113"/>
    </row>
    <row r="5" spans="1:35" ht="327.75" customHeight="1">
      <c r="A5" s="115"/>
      <c r="B5" s="112"/>
      <c r="C5" s="115"/>
      <c r="D5" s="115"/>
      <c r="E5" s="115"/>
      <c r="F5" s="115"/>
      <c r="G5" s="112"/>
      <c r="H5" s="115"/>
      <c r="I5" s="115"/>
      <c r="J5" s="115"/>
      <c r="K5" s="115"/>
      <c r="L5" s="26" t="s">
        <v>5</v>
      </c>
      <c r="M5" s="26" t="s">
        <v>32</v>
      </c>
      <c r="N5" s="26" t="s">
        <v>16</v>
      </c>
      <c r="O5" s="26" t="s">
        <v>6</v>
      </c>
      <c r="P5" s="26" t="s">
        <v>7</v>
      </c>
      <c r="Q5" s="26" t="s">
        <v>4</v>
      </c>
      <c r="R5" s="26" t="s">
        <v>6</v>
      </c>
      <c r="S5" s="26" t="s">
        <v>7</v>
      </c>
      <c r="T5" s="26" t="s">
        <v>4</v>
      </c>
      <c r="U5" s="26" t="s">
        <v>6</v>
      </c>
      <c r="V5" s="26" t="s">
        <v>7</v>
      </c>
      <c r="W5" s="26" t="s">
        <v>4</v>
      </c>
      <c r="X5" s="26" t="s">
        <v>6</v>
      </c>
      <c r="Y5" s="26" t="s">
        <v>7</v>
      </c>
      <c r="Z5" s="26" t="s">
        <v>4</v>
      </c>
      <c r="AA5" s="26" t="s">
        <v>6</v>
      </c>
      <c r="AB5" s="26" t="s">
        <v>7</v>
      </c>
      <c r="AC5" s="26" t="s">
        <v>4</v>
      </c>
      <c r="AD5" s="26" t="s">
        <v>6</v>
      </c>
      <c r="AE5" s="26" t="s">
        <v>7</v>
      </c>
      <c r="AF5" s="26" t="s">
        <v>4</v>
      </c>
      <c r="AG5" s="26" t="s">
        <v>6</v>
      </c>
      <c r="AH5" s="26" t="s">
        <v>7</v>
      </c>
      <c r="AI5" s="26" t="s">
        <v>4</v>
      </c>
    </row>
    <row r="6" spans="1:35" ht="18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18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  <c r="X6" s="33">
        <v>24</v>
      </c>
      <c r="Y6" s="33">
        <v>25</v>
      </c>
      <c r="Z6" s="33">
        <v>26</v>
      </c>
      <c r="AA6" s="33">
        <v>27</v>
      </c>
      <c r="AB6" s="33">
        <v>28</v>
      </c>
      <c r="AC6" s="33">
        <v>29</v>
      </c>
      <c r="AD6" s="33">
        <v>30</v>
      </c>
      <c r="AE6" s="33">
        <v>31</v>
      </c>
      <c r="AF6" s="33">
        <v>32</v>
      </c>
      <c r="AG6" s="33">
        <v>33</v>
      </c>
      <c r="AH6" s="33"/>
      <c r="AI6" s="33">
        <v>35</v>
      </c>
    </row>
    <row r="7" spans="1:35" ht="316.5" customHeight="1">
      <c r="A7" s="89" t="s">
        <v>44</v>
      </c>
      <c r="B7" s="116" t="s">
        <v>188</v>
      </c>
      <c r="C7" s="117"/>
      <c r="D7" s="117"/>
      <c r="E7" s="117"/>
      <c r="F7" s="117"/>
      <c r="G7" s="117"/>
      <c r="H7" s="117"/>
      <c r="I7" s="117"/>
      <c r="J7" s="118"/>
      <c r="K7" s="89" t="s">
        <v>61</v>
      </c>
      <c r="L7" s="83" t="s">
        <v>62</v>
      </c>
      <c r="M7" s="84"/>
      <c r="N7" s="85"/>
      <c r="O7" s="18" t="s">
        <v>170</v>
      </c>
      <c r="P7" s="18" t="s">
        <v>191</v>
      </c>
      <c r="Q7" s="18">
        <v>200</v>
      </c>
      <c r="R7" s="26" t="s">
        <v>63</v>
      </c>
      <c r="S7" s="18" t="s">
        <v>192</v>
      </c>
      <c r="T7" s="18">
        <v>200</v>
      </c>
      <c r="U7" s="26" t="s">
        <v>64</v>
      </c>
      <c r="V7" s="18" t="s">
        <v>190</v>
      </c>
      <c r="W7" s="18">
        <v>2580</v>
      </c>
      <c r="X7" s="26" t="s">
        <v>65</v>
      </c>
      <c r="Y7" s="18" t="s">
        <v>225</v>
      </c>
      <c r="Z7" s="18">
        <v>2</v>
      </c>
      <c r="AA7" s="26" t="s">
        <v>66</v>
      </c>
      <c r="AB7" s="18" t="s">
        <v>227</v>
      </c>
      <c r="AC7" s="18">
        <v>220</v>
      </c>
      <c r="AD7" s="26" t="s">
        <v>67</v>
      </c>
      <c r="AE7" s="18"/>
      <c r="AF7" s="18"/>
      <c r="AG7" s="18" t="s">
        <v>172</v>
      </c>
      <c r="AH7" s="18" t="s">
        <v>229</v>
      </c>
      <c r="AI7" s="34">
        <v>830</v>
      </c>
    </row>
    <row r="8" spans="1:35" ht="409.5" customHeight="1">
      <c r="A8" s="90"/>
      <c r="B8" s="35">
        <f>B10+B12+B14</f>
        <v>74496.7</v>
      </c>
      <c r="C8" s="35">
        <v>85</v>
      </c>
      <c r="D8" s="35">
        <f>D10+D12+D14</f>
        <v>86963.3</v>
      </c>
      <c r="E8" s="36">
        <f>E10+E12+E14</f>
        <v>61739.8</v>
      </c>
      <c r="F8" s="36">
        <f>E8/B8*100</f>
        <v>82.875885777490822</v>
      </c>
      <c r="G8" s="35">
        <f t="shared" ref="G8:H8" si="0">G10+G12+G14</f>
        <v>10331.799999999999</v>
      </c>
      <c r="H8" s="36">
        <f t="shared" si="0"/>
        <v>2406</v>
      </c>
      <c r="I8" s="36">
        <f>H8/B8*100</f>
        <v>3.2296732606947689</v>
      </c>
      <c r="J8" s="35">
        <f>J10+J12+J14</f>
        <v>402.5</v>
      </c>
      <c r="K8" s="90"/>
      <c r="L8" s="86"/>
      <c r="M8" s="87"/>
      <c r="N8" s="88"/>
      <c r="O8" s="26" t="s">
        <v>68</v>
      </c>
      <c r="P8" s="18" t="s">
        <v>195</v>
      </c>
      <c r="Q8" s="18">
        <v>90</v>
      </c>
      <c r="R8" s="26" t="s">
        <v>69</v>
      </c>
      <c r="S8" s="26" t="s">
        <v>218</v>
      </c>
      <c r="T8" s="37">
        <v>139</v>
      </c>
      <c r="U8" s="26" t="s">
        <v>70</v>
      </c>
      <c r="V8" s="18" t="s">
        <v>193</v>
      </c>
      <c r="W8" s="18">
        <v>910</v>
      </c>
      <c r="X8" s="26" t="s">
        <v>71</v>
      </c>
      <c r="Y8" s="47" t="s">
        <v>324</v>
      </c>
      <c r="Z8" s="34">
        <v>5</v>
      </c>
      <c r="AA8" s="26" t="s">
        <v>72</v>
      </c>
      <c r="AB8" s="18" t="s">
        <v>228</v>
      </c>
      <c r="AC8" s="18">
        <v>180</v>
      </c>
      <c r="AD8" s="18" t="s">
        <v>73</v>
      </c>
      <c r="AE8" s="18"/>
      <c r="AF8" s="34"/>
      <c r="AG8" s="18" t="s">
        <v>74</v>
      </c>
      <c r="AH8" s="18"/>
      <c r="AI8" s="34"/>
    </row>
    <row r="9" spans="1:35" ht="129" customHeight="1">
      <c r="A9" s="90"/>
      <c r="B9" s="119" t="s">
        <v>174</v>
      </c>
      <c r="C9" s="120"/>
      <c r="D9" s="120"/>
      <c r="E9" s="120"/>
      <c r="F9" s="120"/>
      <c r="G9" s="120"/>
      <c r="H9" s="120"/>
      <c r="I9" s="120"/>
      <c r="J9" s="121"/>
      <c r="K9" s="90"/>
      <c r="L9" s="86"/>
      <c r="M9" s="87"/>
      <c r="N9" s="88"/>
      <c r="O9" s="26" t="s">
        <v>75</v>
      </c>
      <c r="P9" s="18" t="s">
        <v>197</v>
      </c>
      <c r="Q9" s="18">
        <v>10</v>
      </c>
      <c r="R9" s="26" t="s">
        <v>76</v>
      </c>
      <c r="S9" s="26" t="s">
        <v>219</v>
      </c>
      <c r="T9" s="37">
        <v>139</v>
      </c>
      <c r="U9" s="26" t="s">
        <v>77</v>
      </c>
      <c r="V9" s="18" t="s">
        <v>194</v>
      </c>
      <c r="W9" s="18">
        <v>910</v>
      </c>
      <c r="X9" s="18" t="s">
        <v>78</v>
      </c>
      <c r="Y9" s="18" t="s">
        <v>226</v>
      </c>
      <c r="Z9" s="18">
        <v>7</v>
      </c>
      <c r="AA9" s="26" t="s">
        <v>79</v>
      </c>
      <c r="AB9" s="18"/>
      <c r="AC9" s="18"/>
      <c r="AD9" s="26" t="s">
        <v>80</v>
      </c>
      <c r="AE9" s="18"/>
      <c r="AF9" s="34"/>
      <c r="AG9" s="37" t="s">
        <v>81</v>
      </c>
      <c r="AH9" s="18"/>
      <c r="AI9" s="18"/>
    </row>
    <row r="10" spans="1:35" ht="207.75" customHeight="1">
      <c r="A10" s="90"/>
      <c r="B10" s="18">
        <v>24804.1</v>
      </c>
      <c r="C10" s="18">
        <v>86</v>
      </c>
      <c r="D10" s="18">
        <v>29181.3</v>
      </c>
      <c r="E10" s="34">
        <f>21353.8-802</f>
        <v>20551.8</v>
      </c>
      <c r="F10" s="34">
        <f>E10/B10*100</f>
        <v>82.856463245995627</v>
      </c>
      <c r="G10" s="18">
        <f>3768.3-141.5</f>
        <v>3626.8</v>
      </c>
      <c r="H10" s="18">
        <v>802</v>
      </c>
      <c r="I10" s="34">
        <f>H10/B10*100</f>
        <v>3.2333364242201892</v>
      </c>
      <c r="J10" s="18">
        <v>141.5</v>
      </c>
      <c r="K10" s="90"/>
      <c r="L10" s="86"/>
      <c r="M10" s="87"/>
      <c r="N10" s="88"/>
      <c r="O10" s="26" t="s">
        <v>82</v>
      </c>
      <c r="P10" s="18" t="s">
        <v>198</v>
      </c>
      <c r="Q10" s="18">
        <v>3</v>
      </c>
      <c r="R10" s="26" t="s">
        <v>83</v>
      </c>
      <c r="S10" s="26" t="s">
        <v>220</v>
      </c>
      <c r="T10" s="37">
        <v>139</v>
      </c>
      <c r="U10" s="18"/>
      <c r="V10" s="18" t="s">
        <v>151</v>
      </c>
      <c r="W10" s="18">
        <v>350</v>
      </c>
      <c r="X10" s="18"/>
      <c r="Y10" s="18" t="s">
        <v>156</v>
      </c>
      <c r="Z10" s="18">
        <v>70</v>
      </c>
      <c r="AA10" s="26" t="s">
        <v>84</v>
      </c>
      <c r="AB10" s="18"/>
      <c r="AC10" s="18"/>
      <c r="AD10" s="26" t="s">
        <v>85</v>
      </c>
      <c r="AE10" s="18"/>
      <c r="AF10" s="34"/>
      <c r="AG10" s="26" t="s">
        <v>86</v>
      </c>
      <c r="AH10" s="18"/>
      <c r="AI10" s="18"/>
    </row>
    <row r="11" spans="1:35" ht="141.75" customHeight="1">
      <c r="A11" s="90"/>
      <c r="B11" s="83" t="s">
        <v>175</v>
      </c>
      <c r="C11" s="96"/>
      <c r="D11" s="96"/>
      <c r="E11" s="96"/>
      <c r="F11" s="96"/>
      <c r="G11" s="96"/>
      <c r="H11" s="96"/>
      <c r="I11" s="96"/>
      <c r="J11" s="97"/>
      <c r="K11" s="90"/>
      <c r="L11" s="86"/>
      <c r="M11" s="87"/>
      <c r="N11" s="88"/>
      <c r="O11" s="26" t="s">
        <v>87</v>
      </c>
      <c r="P11" s="18" t="s">
        <v>199</v>
      </c>
      <c r="Q11" s="18">
        <v>50</v>
      </c>
      <c r="R11" s="26" t="s">
        <v>88</v>
      </c>
      <c r="S11" s="26" t="s">
        <v>221</v>
      </c>
      <c r="T11" s="37">
        <v>139</v>
      </c>
      <c r="U11" s="18"/>
      <c r="V11" s="18" t="s">
        <v>196</v>
      </c>
      <c r="W11" s="18">
        <v>1000</v>
      </c>
      <c r="X11" s="18"/>
      <c r="Y11" s="18"/>
      <c r="Z11" s="18"/>
      <c r="AA11" s="26" t="s">
        <v>89</v>
      </c>
      <c r="AB11" s="18"/>
      <c r="AC11" s="18"/>
      <c r="AD11" s="26" t="s">
        <v>90</v>
      </c>
      <c r="AE11" s="18"/>
      <c r="AF11" s="34"/>
      <c r="AG11" s="26" t="s">
        <v>91</v>
      </c>
      <c r="AH11" s="18"/>
      <c r="AI11" s="18"/>
    </row>
    <row r="12" spans="1:35" ht="161.25" customHeight="1">
      <c r="A12" s="90"/>
      <c r="B12" s="18">
        <v>24846.3</v>
      </c>
      <c r="C12" s="18">
        <v>86</v>
      </c>
      <c r="D12" s="18">
        <v>28891</v>
      </c>
      <c r="E12" s="34">
        <f>21396-802</f>
        <v>20594</v>
      </c>
      <c r="F12" s="36">
        <f>E12/B12*100</f>
        <v>82.885580549216584</v>
      </c>
      <c r="G12" s="18">
        <f>3483-130.5</f>
        <v>3352.5</v>
      </c>
      <c r="H12" s="18">
        <v>802</v>
      </c>
      <c r="I12" s="34">
        <f>H12/B12*100</f>
        <v>3.2278447897674907</v>
      </c>
      <c r="J12" s="18">
        <v>130.5</v>
      </c>
      <c r="K12" s="90"/>
      <c r="L12" s="86"/>
      <c r="M12" s="87"/>
      <c r="N12" s="88"/>
      <c r="O12" s="37" t="s">
        <v>92</v>
      </c>
      <c r="P12" s="18" t="s">
        <v>200</v>
      </c>
      <c r="Q12" s="18">
        <v>1</v>
      </c>
      <c r="R12" s="26" t="s">
        <v>93</v>
      </c>
      <c r="S12" s="26" t="s">
        <v>222</v>
      </c>
      <c r="T12" s="37">
        <v>139</v>
      </c>
      <c r="U12" s="18"/>
      <c r="V12" s="18" t="s">
        <v>190</v>
      </c>
      <c r="W12" s="18">
        <v>600</v>
      </c>
      <c r="X12" s="18"/>
      <c r="Y12" s="18"/>
      <c r="Z12" s="18"/>
      <c r="AA12" s="26" t="s">
        <v>94</v>
      </c>
      <c r="AB12" s="18"/>
      <c r="AC12" s="18"/>
      <c r="AD12" s="26" t="s">
        <v>95</v>
      </c>
      <c r="AE12" s="12"/>
      <c r="AF12" s="34"/>
      <c r="AG12" s="26" t="s">
        <v>96</v>
      </c>
      <c r="AH12" s="18"/>
      <c r="AI12" s="18"/>
    </row>
    <row r="13" spans="1:35" ht="192.75" customHeight="1">
      <c r="A13" s="90"/>
      <c r="B13" s="83" t="s">
        <v>189</v>
      </c>
      <c r="C13" s="96"/>
      <c r="D13" s="96"/>
      <c r="E13" s="96"/>
      <c r="F13" s="96"/>
      <c r="G13" s="96"/>
      <c r="H13" s="96"/>
      <c r="I13" s="96"/>
      <c r="J13" s="97"/>
      <c r="K13" s="90"/>
      <c r="L13" s="86"/>
      <c r="M13" s="87"/>
      <c r="N13" s="88"/>
      <c r="O13" s="37" t="s">
        <v>97</v>
      </c>
      <c r="P13" s="18" t="s">
        <v>205</v>
      </c>
      <c r="Q13" s="18">
        <v>25</v>
      </c>
      <c r="R13" s="26" t="s">
        <v>98</v>
      </c>
      <c r="S13" s="26" t="s">
        <v>223</v>
      </c>
      <c r="T13" s="37">
        <v>115</v>
      </c>
      <c r="U13" s="18"/>
      <c r="V13" s="18"/>
      <c r="W13" s="18"/>
      <c r="X13" s="18"/>
      <c r="Y13" s="18"/>
      <c r="Z13" s="18"/>
      <c r="AA13" s="26" t="s">
        <v>99</v>
      </c>
      <c r="AB13" s="18"/>
      <c r="AC13" s="18"/>
      <c r="AD13" s="26" t="s">
        <v>100</v>
      </c>
      <c r="AE13" s="18"/>
      <c r="AF13" s="18"/>
      <c r="AG13" s="37" t="s">
        <v>101</v>
      </c>
      <c r="AH13" s="18"/>
      <c r="AI13" s="18"/>
    </row>
    <row r="14" spans="1:35" ht="136.5" customHeight="1">
      <c r="A14" s="90"/>
      <c r="B14" s="18">
        <v>24846.3</v>
      </c>
      <c r="C14" s="18">
        <v>86</v>
      </c>
      <c r="D14" s="18">
        <v>28891</v>
      </c>
      <c r="E14" s="34">
        <f>21396-802</f>
        <v>20594</v>
      </c>
      <c r="F14" s="36">
        <f>E14/B14*100</f>
        <v>82.885580549216584</v>
      </c>
      <c r="G14" s="18">
        <f>3483-130.5</f>
        <v>3352.5</v>
      </c>
      <c r="H14" s="18">
        <v>802</v>
      </c>
      <c r="I14" s="34">
        <f>H14/B14*100</f>
        <v>3.2278447897674907</v>
      </c>
      <c r="J14" s="18">
        <v>130.5</v>
      </c>
      <c r="K14" s="90"/>
      <c r="L14" s="86"/>
      <c r="M14" s="87"/>
      <c r="N14" s="88"/>
      <c r="O14" s="26" t="s">
        <v>102</v>
      </c>
      <c r="P14" s="18" t="s">
        <v>206</v>
      </c>
      <c r="Q14" s="18">
        <v>1</v>
      </c>
      <c r="R14" s="26" t="s">
        <v>103</v>
      </c>
      <c r="S14" s="26" t="s">
        <v>224</v>
      </c>
      <c r="T14" s="37">
        <v>35</v>
      </c>
      <c r="U14" s="18"/>
      <c r="V14" s="18"/>
      <c r="W14" s="18"/>
      <c r="X14" s="18"/>
      <c r="Y14" s="18"/>
      <c r="Z14" s="18"/>
      <c r="AA14" s="26" t="s">
        <v>104</v>
      </c>
      <c r="AB14" s="18"/>
      <c r="AC14" s="18"/>
      <c r="AD14" s="26" t="s">
        <v>105</v>
      </c>
      <c r="AE14" s="18"/>
      <c r="AF14" s="18"/>
      <c r="AG14" s="26" t="s">
        <v>106</v>
      </c>
      <c r="AH14" s="18"/>
      <c r="AI14" s="18"/>
    </row>
    <row r="15" spans="1:35" ht="111" customHeight="1">
      <c r="A15" s="90"/>
      <c r="B15" s="83"/>
      <c r="C15" s="96"/>
      <c r="D15" s="96"/>
      <c r="E15" s="96"/>
      <c r="F15" s="96"/>
      <c r="G15" s="96"/>
      <c r="H15" s="96"/>
      <c r="I15" s="96"/>
      <c r="J15" s="97"/>
      <c r="K15" s="90"/>
      <c r="L15" s="86"/>
      <c r="M15" s="87"/>
      <c r="N15" s="88"/>
      <c r="O15" s="26" t="s">
        <v>107</v>
      </c>
      <c r="P15" s="18" t="s">
        <v>207</v>
      </c>
      <c r="Q15" s="18">
        <v>7.5</v>
      </c>
      <c r="R15" s="26" t="s">
        <v>108</v>
      </c>
      <c r="S15" s="26"/>
      <c r="T15" s="37"/>
      <c r="U15" s="18"/>
      <c r="V15" s="18"/>
      <c r="W15" s="18"/>
      <c r="X15" s="18"/>
      <c r="Y15" s="18"/>
      <c r="Z15" s="18"/>
      <c r="AA15" s="26" t="s">
        <v>109</v>
      </c>
      <c r="AB15" s="18"/>
      <c r="AC15" s="18"/>
      <c r="AD15" s="26" t="s">
        <v>110</v>
      </c>
      <c r="AE15" s="18"/>
      <c r="AF15" s="18"/>
      <c r="AG15" s="26" t="s">
        <v>111</v>
      </c>
      <c r="AH15" s="18"/>
      <c r="AI15" s="18"/>
    </row>
    <row r="16" spans="1:35" ht="125.25" customHeight="1">
      <c r="A16" s="90"/>
      <c r="B16" s="98"/>
      <c r="C16" s="99"/>
      <c r="D16" s="99"/>
      <c r="E16" s="99"/>
      <c r="F16" s="99"/>
      <c r="G16" s="99"/>
      <c r="H16" s="99"/>
      <c r="I16" s="99"/>
      <c r="J16" s="100"/>
      <c r="K16" s="90"/>
      <c r="L16" s="86"/>
      <c r="M16" s="87"/>
      <c r="N16" s="88"/>
      <c r="O16" s="26" t="s">
        <v>112</v>
      </c>
      <c r="P16" s="26" t="s">
        <v>208</v>
      </c>
      <c r="Q16" s="37">
        <v>2.5</v>
      </c>
      <c r="R16" s="26" t="s">
        <v>113</v>
      </c>
      <c r="S16" s="18"/>
      <c r="T16" s="18"/>
      <c r="U16" s="18"/>
      <c r="V16" s="18"/>
      <c r="W16" s="18"/>
      <c r="X16" s="18"/>
      <c r="Y16" s="18"/>
      <c r="Z16" s="18"/>
      <c r="AA16" s="26" t="s">
        <v>114</v>
      </c>
      <c r="AB16" s="18"/>
      <c r="AC16" s="18"/>
      <c r="AD16" s="26" t="s">
        <v>115</v>
      </c>
      <c r="AE16" s="18"/>
      <c r="AF16" s="18"/>
      <c r="AG16" s="26" t="s">
        <v>116</v>
      </c>
      <c r="AH16" s="18"/>
      <c r="AI16" s="18"/>
    </row>
    <row r="17" spans="1:35" ht="108.75" customHeight="1">
      <c r="A17" s="90"/>
      <c r="B17" s="98"/>
      <c r="C17" s="99"/>
      <c r="D17" s="99"/>
      <c r="E17" s="99"/>
      <c r="F17" s="99"/>
      <c r="G17" s="99"/>
      <c r="H17" s="99"/>
      <c r="I17" s="99"/>
      <c r="J17" s="100"/>
      <c r="K17" s="90"/>
      <c r="L17" s="86"/>
      <c r="M17" s="87"/>
      <c r="N17" s="88"/>
      <c r="O17" s="26" t="s">
        <v>117</v>
      </c>
      <c r="P17" s="26" t="s">
        <v>209</v>
      </c>
      <c r="Q17" s="37">
        <v>8</v>
      </c>
      <c r="R17" s="26" t="s">
        <v>118</v>
      </c>
      <c r="S17" s="18"/>
      <c r="T17" s="18"/>
      <c r="U17" s="18"/>
      <c r="V17" s="18"/>
      <c r="W17" s="18"/>
      <c r="X17" s="18"/>
      <c r="Y17" s="18"/>
      <c r="Z17" s="18"/>
      <c r="AA17" s="26" t="s">
        <v>119</v>
      </c>
      <c r="AB17" s="18"/>
      <c r="AC17" s="18"/>
      <c r="AD17" s="26" t="s">
        <v>120</v>
      </c>
      <c r="AE17" s="18"/>
      <c r="AF17" s="18"/>
      <c r="AG17" s="26" t="s">
        <v>121</v>
      </c>
      <c r="AH17" s="18"/>
      <c r="AI17" s="18"/>
    </row>
    <row r="18" spans="1:35" ht="144" customHeight="1">
      <c r="A18" s="90"/>
      <c r="B18" s="98"/>
      <c r="C18" s="99"/>
      <c r="D18" s="99"/>
      <c r="E18" s="99"/>
      <c r="F18" s="99"/>
      <c r="G18" s="99"/>
      <c r="H18" s="99"/>
      <c r="I18" s="99"/>
      <c r="J18" s="100"/>
      <c r="K18" s="90"/>
      <c r="L18" s="86"/>
      <c r="M18" s="87"/>
      <c r="N18" s="88"/>
      <c r="O18" s="26" t="s">
        <v>122</v>
      </c>
      <c r="P18" s="26" t="s">
        <v>210</v>
      </c>
      <c r="Q18" s="37">
        <v>8</v>
      </c>
      <c r="R18" s="26" t="s">
        <v>123</v>
      </c>
      <c r="S18" s="18"/>
      <c r="T18" s="18"/>
      <c r="U18" s="18"/>
      <c r="V18" s="18"/>
      <c r="W18" s="18"/>
      <c r="X18" s="18"/>
      <c r="Y18" s="18"/>
      <c r="Z18" s="18"/>
      <c r="AA18" s="26" t="s">
        <v>124</v>
      </c>
      <c r="AB18" s="18"/>
      <c r="AC18" s="18"/>
      <c r="AD18" s="26" t="s">
        <v>125</v>
      </c>
      <c r="AE18" s="18"/>
      <c r="AF18" s="18"/>
      <c r="AG18" s="26" t="s">
        <v>126</v>
      </c>
      <c r="AH18" s="18"/>
      <c r="AI18" s="18"/>
    </row>
    <row r="19" spans="1:35" ht="116.25" customHeight="1">
      <c r="A19" s="90"/>
      <c r="B19" s="98"/>
      <c r="C19" s="99"/>
      <c r="D19" s="99"/>
      <c r="E19" s="99"/>
      <c r="F19" s="99"/>
      <c r="G19" s="99"/>
      <c r="H19" s="99"/>
      <c r="I19" s="99"/>
      <c r="J19" s="100"/>
      <c r="K19" s="90"/>
      <c r="L19" s="86"/>
      <c r="M19" s="87"/>
      <c r="N19" s="88"/>
      <c r="O19" s="26" t="s">
        <v>127</v>
      </c>
      <c r="P19" s="26" t="s">
        <v>211</v>
      </c>
      <c r="Q19" s="37">
        <v>5</v>
      </c>
      <c r="R19" s="26" t="s">
        <v>128</v>
      </c>
      <c r="S19" s="18"/>
      <c r="T19" s="18"/>
      <c r="U19" s="18"/>
      <c r="V19" s="18"/>
      <c r="W19" s="18"/>
      <c r="X19" s="18"/>
      <c r="Y19" s="18"/>
      <c r="Z19" s="18"/>
      <c r="AA19" s="26"/>
      <c r="AB19" s="18"/>
      <c r="AC19" s="18"/>
      <c r="AD19" s="26" t="s">
        <v>129</v>
      </c>
      <c r="AE19" s="18"/>
      <c r="AF19" s="18"/>
      <c r="AG19" s="26" t="s">
        <v>130</v>
      </c>
      <c r="AH19" s="18"/>
      <c r="AI19" s="18"/>
    </row>
    <row r="20" spans="1:35" ht="99.75" customHeight="1">
      <c r="A20" s="90"/>
      <c r="B20" s="98"/>
      <c r="C20" s="99"/>
      <c r="D20" s="99"/>
      <c r="E20" s="99"/>
      <c r="F20" s="99"/>
      <c r="G20" s="99"/>
      <c r="H20" s="99"/>
      <c r="I20" s="99"/>
      <c r="J20" s="100"/>
      <c r="K20" s="90"/>
      <c r="L20" s="86"/>
      <c r="M20" s="87"/>
      <c r="N20" s="88"/>
      <c r="O20" s="26" t="s">
        <v>131</v>
      </c>
      <c r="P20" s="26" t="s">
        <v>212</v>
      </c>
      <c r="Q20" s="37">
        <v>1</v>
      </c>
      <c r="R20" s="26" t="s">
        <v>132</v>
      </c>
      <c r="S20" s="18"/>
      <c r="T20" s="18"/>
      <c r="U20" s="18"/>
      <c r="V20" s="18"/>
      <c r="W20" s="18"/>
      <c r="X20" s="18"/>
      <c r="Y20" s="18"/>
      <c r="Z20" s="18"/>
      <c r="AA20" s="26"/>
      <c r="AB20" s="18"/>
      <c r="AC20" s="18"/>
      <c r="AD20" s="26" t="s">
        <v>133</v>
      </c>
      <c r="AE20" s="18"/>
      <c r="AF20" s="18"/>
      <c r="AG20" s="26" t="s">
        <v>134</v>
      </c>
      <c r="AH20" s="18"/>
      <c r="AI20" s="18"/>
    </row>
    <row r="21" spans="1:35" ht="163.5" customHeight="1">
      <c r="A21" s="90"/>
      <c r="B21" s="98"/>
      <c r="C21" s="99"/>
      <c r="D21" s="99"/>
      <c r="E21" s="99"/>
      <c r="F21" s="99"/>
      <c r="G21" s="99"/>
      <c r="H21" s="99"/>
      <c r="I21" s="99"/>
      <c r="J21" s="100"/>
      <c r="K21" s="90"/>
      <c r="L21" s="86"/>
      <c r="M21" s="87"/>
      <c r="N21" s="88"/>
      <c r="O21" s="26" t="s">
        <v>135</v>
      </c>
      <c r="P21" s="26" t="s">
        <v>213</v>
      </c>
      <c r="Q21" s="37">
        <v>4</v>
      </c>
      <c r="R21" s="26" t="s">
        <v>136</v>
      </c>
      <c r="S21" s="18"/>
      <c r="T21" s="18"/>
      <c r="U21" s="18"/>
      <c r="V21" s="18"/>
      <c r="W21" s="18"/>
      <c r="X21" s="18"/>
      <c r="Y21" s="18"/>
      <c r="Z21" s="18"/>
      <c r="AA21" s="26"/>
      <c r="AB21" s="18"/>
      <c r="AC21" s="18"/>
      <c r="AD21" s="26"/>
      <c r="AE21" s="18"/>
      <c r="AF21" s="18"/>
      <c r="AG21" s="26" t="s">
        <v>137</v>
      </c>
      <c r="AH21" s="18"/>
      <c r="AI21" s="18"/>
    </row>
    <row r="22" spans="1:35" ht="118.5" customHeight="1">
      <c r="A22" s="90"/>
      <c r="B22" s="98"/>
      <c r="C22" s="99"/>
      <c r="D22" s="99"/>
      <c r="E22" s="99"/>
      <c r="F22" s="99"/>
      <c r="G22" s="99"/>
      <c r="H22" s="99"/>
      <c r="I22" s="99"/>
      <c r="J22" s="100"/>
      <c r="K22" s="90"/>
      <c r="L22" s="86"/>
      <c r="M22" s="87"/>
      <c r="N22" s="88"/>
      <c r="O22" s="26" t="s">
        <v>138</v>
      </c>
      <c r="P22" s="26" t="s">
        <v>214</v>
      </c>
      <c r="Q22" s="37">
        <v>5</v>
      </c>
      <c r="R22" s="26" t="s">
        <v>139</v>
      </c>
      <c r="S22" s="18"/>
      <c r="T22" s="18"/>
      <c r="U22" s="18"/>
      <c r="V22" s="18"/>
      <c r="W22" s="18"/>
      <c r="X22" s="18"/>
      <c r="Y22" s="18"/>
      <c r="Z22" s="18"/>
      <c r="AA22" s="26"/>
      <c r="AB22" s="18"/>
      <c r="AC22" s="18"/>
      <c r="AD22" s="26"/>
      <c r="AE22" s="18"/>
      <c r="AF22" s="18"/>
      <c r="AG22" s="26" t="s">
        <v>140</v>
      </c>
      <c r="AH22" s="18"/>
      <c r="AI22" s="18"/>
    </row>
    <row r="23" spans="1:35" ht="90" customHeight="1">
      <c r="A23" s="90"/>
      <c r="B23" s="98"/>
      <c r="C23" s="99"/>
      <c r="D23" s="99"/>
      <c r="E23" s="99"/>
      <c r="F23" s="99"/>
      <c r="G23" s="99"/>
      <c r="H23" s="99"/>
      <c r="I23" s="99"/>
      <c r="J23" s="100"/>
      <c r="K23" s="90"/>
      <c r="L23" s="86"/>
      <c r="M23" s="87"/>
      <c r="N23" s="88"/>
      <c r="O23" s="26"/>
      <c r="P23" s="26" t="s">
        <v>215</v>
      </c>
      <c r="Q23" s="37">
        <v>1.5</v>
      </c>
      <c r="R23" s="26" t="s">
        <v>141</v>
      </c>
      <c r="S23" s="18"/>
      <c r="T23" s="18"/>
      <c r="U23" s="18"/>
      <c r="V23" s="18"/>
      <c r="W23" s="18"/>
      <c r="X23" s="18"/>
      <c r="Y23" s="18"/>
      <c r="Z23" s="18"/>
      <c r="AA23" s="26"/>
      <c r="AB23" s="18"/>
      <c r="AC23" s="18"/>
      <c r="AD23" s="26"/>
      <c r="AE23" s="18"/>
      <c r="AF23" s="18"/>
      <c r="AG23" s="26" t="s">
        <v>142</v>
      </c>
      <c r="AH23" s="18"/>
      <c r="AI23" s="18"/>
    </row>
    <row r="24" spans="1:35" ht="85.5" customHeight="1">
      <c r="A24" s="90"/>
      <c r="B24" s="98"/>
      <c r="C24" s="99"/>
      <c r="D24" s="99"/>
      <c r="E24" s="99"/>
      <c r="F24" s="99"/>
      <c r="G24" s="99"/>
      <c r="H24" s="99"/>
      <c r="I24" s="99"/>
      <c r="J24" s="100"/>
      <c r="K24" s="90"/>
      <c r="L24" s="86"/>
      <c r="M24" s="87"/>
      <c r="N24" s="88"/>
      <c r="O24" s="26"/>
      <c r="P24" s="18" t="s">
        <v>216</v>
      </c>
      <c r="Q24" s="18">
        <v>1.5</v>
      </c>
      <c r="R24" s="26" t="s">
        <v>143</v>
      </c>
      <c r="S24" s="18"/>
      <c r="T24" s="18"/>
      <c r="U24" s="18"/>
      <c r="V24" s="18"/>
      <c r="W24" s="18"/>
      <c r="X24" s="18"/>
      <c r="Y24" s="18"/>
      <c r="Z24" s="18"/>
      <c r="AA24" s="26"/>
      <c r="AB24" s="18"/>
      <c r="AC24" s="18"/>
      <c r="AD24" s="26"/>
      <c r="AE24" s="18"/>
      <c r="AF24" s="18"/>
      <c r="AG24" s="26" t="s">
        <v>144</v>
      </c>
      <c r="AH24" s="18"/>
      <c r="AI24" s="18"/>
    </row>
    <row r="25" spans="1:35" ht="87.75" customHeight="1">
      <c r="A25" s="90"/>
      <c r="B25" s="98"/>
      <c r="C25" s="99"/>
      <c r="D25" s="99"/>
      <c r="E25" s="99"/>
      <c r="F25" s="99"/>
      <c r="G25" s="99"/>
      <c r="H25" s="99"/>
      <c r="I25" s="99"/>
      <c r="J25" s="100"/>
      <c r="K25" s="90"/>
      <c r="L25" s="86"/>
      <c r="M25" s="87"/>
      <c r="N25" s="88"/>
      <c r="O25" s="26"/>
      <c r="P25" s="18" t="s">
        <v>217</v>
      </c>
      <c r="Q25" s="18">
        <v>12</v>
      </c>
      <c r="R25" s="26" t="s">
        <v>145</v>
      </c>
      <c r="S25" s="18"/>
      <c r="T25" s="18"/>
      <c r="U25" s="18"/>
      <c r="V25" s="18"/>
      <c r="W25" s="18"/>
      <c r="X25" s="18"/>
      <c r="Y25" s="18"/>
      <c r="Z25" s="18"/>
      <c r="AA25" s="26"/>
      <c r="AB25" s="18"/>
      <c r="AC25" s="18"/>
      <c r="AD25" s="26"/>
      <c r="AE25" s="18"/>
      <c r="AF25" s="18"/>
      <c r="AG25" s="26" t="s">
        <v>146</v>
      </c>
      <c r="AH25" s="18"/>
      <c r="AI25" s="18"/>
    </row>
    <row r="26" spans="1:35" ht="272.25" customHeight="1">
      <c r="A26" s="90"/>
      <c r="B26" s="98"/>
      <c r="C26" s="99"/>
      <c r="D26" s="99"/>
      <c r="E26" s="99"/>
      <c r="F26" s="99"/>
      <c r="G26" s="99"/>
      <c r="H26" s="99"/>
      <c r="I26" s="99"/>
      <c r="J26" s="100"/>
      <c r="K26" s="35" t="s">
        <v>230</v>
      </c>
      <c r="L26" s="83" t="s">
        <v>62</v>
      </c>
      <c r="M26" s="84"/>
      <c r="N26" s="85"/>
      <c r="O26" s="26"/>
      <c r="P26" s="38"/>
      <c r="Q26" s="39"/>
      <c r="R26" s="26"/>
      <c r="S26" s="18"/>
      <c r="T26" s="18"/>
      <c r="U26" s="18"/>
      <c r="V26" s="26" t="s">
        <v>231</v>
      </c>
      <c r="W26" s="19">
        <v>175</v>
      </c>
      <c r="X26" s="18"/>
      <c r="Y26" s="26"/>
      <c r="Z26" s="19"/>
      <c r="AA26" s="26"/>
      <c r="AB26" s="18"/>
      <c r="AC26" s="18"/>
      <c r="AD26" s="26"/>
      <c r="AE26" s="26"/>
      <c r="AF26" s="19"/>
      <c r="AG26" s="26"/>
      <c r="AH26" s="18"/>
      <c r="AI26" s="18"/>
    </row>
    <row r="27" spans="1:35" ht="160.5" customHeight="1">
      <c r="A27" s="90"/>
      <c r="B27" s="98"/>
      <c r="C27" s="99"/>
      <c r="D27" s="99"/>
      <c r="E27" s="99"/>
      <c r="F27" s="99"/>
      <c r="G27" s="99"/>
      <c r="H27" s="99"/>
      <c r="I27" s="99"/>
      <c r="J27" s="100"/>
      <c r="K27" s="81" t="s">
        <v>157</v>
      </c>
      <c r="L27" s="83" t="s">
        <v>62</v>
      </c>
      <c r="M27" s="84"/>
      <c r="N27" s="85"/>
      <c r="O27" s="30"/>
      <c r="P27" s="30"/>
      <c r="Q27" s="34"/>
      <c r="R27" s="30"/>
      <c r="S27" s="30" t="s">
        <v>281</v>
      </c>
      <c r="T27" s="34">
        <v>170</v>
      </c>
      <c r="U27" s="44"/>
      <c r="V27" s="30" t="s">
        <v>282</v>
      </c>
      <c r="W27" s="34">
        <v>592</v>
      </c>
      <c r="X27" s="44"/>
      <c r="Y27" s="44"/>
      <c r="Z27" s="44"/>
      <c r="AA27" s="30"/>
      <c r="AB27" s="44"/>
      <c r="AC27" s="44"/>
      <c r="AD27" s="30"/>
      <c r="AE27" s="30" t="s">
        <v>275</v>
      </c>
      <c r="AF27" s="34">
        <v>650</v>
      </c>
      <c r="AG27" s="30"/>
      <c r="AH27" s="44"/>
      <c r="AI27" s="44"/>
    </row>
    <row r="28" spans="1:35" ht="48.75" customHeight="1">
      <c r="A28" s="90"/>
      <c r="B28" s="98"/>
      <c r="C28" s="99"/>
      <c r="D28" s="99"/>
      <c r="E28" s="99"/>
      <c r="F28" s="99"/>
      <c r="G28" s="99"/>
      <c r="H28" s="99"/>
      <c r="I28" s="99"/>
      <c r="J28" s="100"/>
      <c r="K28" s="82"/>
      <c r="L28" s="86"/>
      <c r="M28" s="87"/>
      <c r="N28" s="88"/>
      <c r="O28" s="30"/>
      <c r="P28" s="44"/>
      <c r="Q28" s="44"/>
      <c r="R28" s="30"/>
      <c r="S28" s="30"/>
      <c r="T28" s="34"/>
      <c r="U28" s="44"/>
      <c r="V28" s="44"/>
      <c r="W28" s="44"/>
      <c r="X28" s="44"/>
      <c r="Y28" s="44"/>
      <c r="Z28" s="44"/>
      <c r="AA28" s="30"/>
      <c r="AB28" s="44"/>
      <c r="AC28" s="44"/>
      <c r="AD28" s="30"/>
      <c r="AE28" s="30" t="s">
        <v>276</v>
      </c>
      <c r="AF28" s="34">
        <v>652</v>
      </c>
      <c r="AG28" s="30"/>
      <c r="AH28" s="44"/>
      <c r="AI28" s="44"/>
    </row>
    <row r="29" spans="1:35" ht="40.5" customHeight="1">
      <c r="A29" s="90"/>
      <c r="B29" s="98"/>
      <c r="C29" s="99"/>
      <c r="D29" s="99"/>
      <c r="E29" s="99"/>
      <c r="F29" s="99"/>
      <c r="G29" s="99"/>
      <c r="H29" s="99"/>
      <c r="I29" s="99"/>
      <c r="J29" s="100"/>
      <c r="K29" s="82"/>
      <c r="L29" s="86"/>
      <c r="M29" s="87"/>
      <c r="N29" s="88"/>
      <c r="O29" s="30"/>
      <c r="P29" s="44"/>
      <c r="Q29" s="44"/>
      <c r="R29" s="30"/>
      <c r="S29" s="30"/>
      <c r="T29" s="34"/>
      <c r="U29" s="44"/>
      <c r="V29" s="44"/>
      <c r="W29" s="44"/>
      <c r="X29" s="44"/>
      <c r="Y29" s="44"/>
      <c r="Z29" s="44"/>
      <c r="AA29" s="30"/>
      <c r="AB29" s="44"/>
      <c r="AC29" s="44"/>
      <c r="AD29" s="30"/>
      <c r="AE29" s="30" t="s">
        <v>278</v>
      </c>
      <c r="AF29" s="34">
        <v>25</v>
      </c>
      <c r="AG29" s="30"/>
      <c r="AH29" s="44"/>
      <c r="AI29" s="44"/>
    </row>
    <row r="30" spans="1:35" ht="40.5" customHeight="1">
      <c r="A30" s="90"/>
      <c r="B30" s="98"/>
      <c r="C30" s="99"/>
      <c r="D30" s="99"/>
      <c r="E30" s="99"/>
      <c r="F30" s="99"/>
      <c r="G30" s="99"/>
      <c r="H30" s="99"/>
      <c r="I30" s="99"/>
      <c r="J30" s="100"/>
      <c r="K30" s="82"/>
      <c r="L30" s="86"/>
      <c r="M30" s="87"/>
      <c r="N30" s="88"/>
      <c r="O30" s="30"/>
      <c r="P30" s="44"/>
      <c r="Q30" s="44"/>
      <c r="R30" s="30"/>
      <c r="S30" s="30"/>
      <c r="T30" s="34"/>
      <c r="U30" s="44"/>
      <c r="V30" s="44"/>
      <c r="W30" s="44"/>
      <c r="X30" s="44"/>
      <c r="Y30" s="44"/>
      <c r="Z30" s="44"/>
      <c r="AA30" s="30"/>
      <c r="AB30" s="44"/>
      <c r="AC30" s="44"/>
      <c r="AD30" s="30"/>
      <c r="AE30" s="30" t="s">
        <v>283</v>
      </c>
      <c r="AF30" s="34">
        <v>150</v>
      </c>
      <c r="AG30" s="30"/>
      <c r="AH30" s="44"/>
      <c r="AI30" s="44"/>
    </row>
    <row r="31" spans="1:35" ht="51" customHeight="1">
      <c r="A31" s="90"/>
      <c r="B31" s="98"/>
      <c r="C31" s="99"/>
      <c r="D31" s="99"/>
      <c r="E31" s="99"/>
      <c r="F31" s="99"/>
      <c r="G31" s="99"/>
      <c r="H31" s="99"/>
      <c r="I31" s="99"/>
      <c r="J31" s="100"/>
      <c r="K31" s="82"/>
      <c r="L31" s="86"/>
      <c r="M31" s="87"/>
      <c r="N31" s="88"/>
      <c r="O31" s="30"/>
      <c r="P31" s="44"/>
      <c r="Q31" s="44"/>
      <c r="R31" s="30"/>
      <c r="S31" s="30"/>
      <c r="T31" s="34"/>
      <c r="U31" s="44"/>
      <c r="V31" s="44"/>
      <c r="W31" s="44"/>
      <c r="X31" s="44"/>
      <c r="Y31" s="44"/>
      <c r="Z31" s="44"/>
      <c r="AA31" s="30"/>
      <c r="AB31" s="44"/>
      <c r="AC31" s="44"/>
      <c r="AD31" s="30"/>
      <c r="AE31" s="30" t="s">
        <v>279</v>
      </c>
      <c r="AF31" s="34">
        <v>60.5</v>
      </c>
      <c r="AG31" s="30"/>
      <c r="AH31" s="44"/>
      <c r="AI31" s="44"/>
    </row>
    <row r="32" spans="1:35" ht="193.5" customHeight="1">
      <c r="A32" s="90"/>
      <c r="B32" s="98"/>
      <c r="C32" s="99"/>
      <c r="D32" s="99"/>
      <c r="E32" s="99"/>
      <c r="F32" s="99"/>
      <c r="G32" s="99"/>
      <c r="H32" s="99"/>
      <c r="I32" s="99"/>
      <c r="J32" s="100"/>
      <c r="K32" s="82"/>
      <c r="L32" s="86"/>
      <c r="M32" s="87"/>
      <c r="N32" s="88"/>
      <c r="O32" s="30"/>
      <c r="P32" s="44"/>
      <c r="Q32" s="44"/>
      <c r="R32" s="30"/>
      <c r="S32" s="30"/>
      <c r="T32" s="34"/>
      <c r="U32" s="44"/>
      <c r="V32" s="44"/>
      <c r="W32" s="44"/>
      <c r="X32" s="44"/>
      <c r="Y32" s="44"/>
      <c r="Z32" s="44"/>
      <c r="AA32" s="30"/>
      <c r="AB32" s="44"/>
      <c r="AC32" s="44"/>
      <c r="AD32" s="30"/>
      <c r="AE32" s="30" t="s">
        <v>280</v>
      </c>
      <c r="AF32" s="34">
        <v>13.8</v>
      </c>
      <c r="AG32" s="30"/>
      <c r="AH32" s="44"/>
      <c r="AI32" s="44"/>
    </row>
    <row r="33" spans="1:35" ht="57" customHeight="1">
      <c r="A33" s="90"/>
      <c r="B33" s="98"/>
      <c r="C33" s="99"/>
      <c r="D33" s="99"/>
      <c r="E33" s="99"/>
      <c r="F33" s="99"/>
      <c r="G33" s="99"/>
      <c r="H33" s="99"/>
      <c r="I33" s="99"/>
      <c r="J33" s="100"/>
      <c r="K33" s="95"/>
      <c r="L33" s="92"/>
      <c r="M33" s="93"/>
      <c r="N33" s="94"/>
      <c r="O33" s="30"/>
      <c r="P33" s="44"/>
      <c r="Q33" s="44"/>
      <c r="R33" s="30"/>
      <c r="S33" s="44"/>
      <c r="T33" s="44"/>
      <c r="U33" s="44"/>
      <c r="V33" s="44"/>
      <c r="W33" s="44"/>
      <c r="X33" s="44"/>
      <c r="Y33" s="44"/>
      <c r="Z33" s="44"/>
      <c r="AA33" s="30"/>
      <c r="AB33" s="44"/>
      <c r="AC33" s="44"/>
      <c r="AD33" s="30"/>
      <c r="AE33" s="30" t="s">
        <v>277</v>
      </c>
      <c r="AF33" s="44">
        <v>105</v>
      </c>
      <c r="AG33" s="30"/>
      <c r="AH33" s="44"/>
      <c r="AI33" s="44"/>
    </row>
    <row r="34" spans="1:35" ht="223.5" customHeight="1">
      <c r="A34" s="90"/>
      <c r="B34" s="98"/>
      <c r="C34" s="99"/>
      <c r="D34" s="99"/>
      <c r="E34" s="99"/>
      <c r="F34" s="99"/>
      <c r="G34" s="99"/>
      <c r="H34" s="99"/>
      <c r="I34" s="99"/>
      <c r="J34" s="100"/>
      <c r="K34" s="122" t="s">
        <v>232</v>
      </c>
      <c r="L34" s="83" t="s">
        <v>62</v>
      </c>
      <c r="M34" s="96"/>
      <c r="N34" s="97"/>
      <c r="O34" s="26"/>
      <c r="P34" s="18" t="s">
        <v>233</v>
      </c>
      <c r="Q34" s="18">
        <v>0.9</v>
      </c>
      <c r="R34" s="26"/>
      <c r="S34" s="18" t="s">
        <v>224</v>
      </c>
      <c r="T34" s="18">
        <v>5</v>
      </c>
      <c r="U34" s="18"/>
      <c r="V34" s="18" t="s">
        <v>149</v>
      </c>
      <c r="W34" s="18">
        <v>6.2</v>
      </c>
      <c r="X34" s="18"/>
      <c r="Y34" s="18" t="s">
        <v>236</v>
      </c>
      <c r="Z34" s="18">
        <v>9.6999999999999993</v>
      </c>
      <c r="AA34" s="26"/>
      <c r="AB34" s="18" t="s">
        <v>237</v>
      </c>
      <c r="AC34" s="18">
        <v>23.8</v>
      </c>
      <c r="AD34" s="26"/>
      <c r="AE34" s="26" t="s">
        <v>238</v>
      </c>
      <c r="AF34" s="18">
        <v>6.9</v>
      </c>
      <c r="AG34" s="26"/>
      <c r="AH34" s="18"/>
      <c r="AI34" s="18"/>
    </row>
    <row r="35" spans="1:35" ht="137.25" customHeight="1">
      <c r="A35" s="90"/>
      <c r="B35" s="98"/>
      <c r="C35" s="99"/>
      <c r="D35" s="99"/>
      <c r="E35" s="99"/>
      <c r="F35" s="99"/>
      <c r="G35" s="99"/>
      <c r="H35" s="99"/>
      <c r="I35" s="99"/>
      <c r="J35" s="100"/>
      <c r="K35" s="82"/>
      <c r="L35" s="98"/>
      <c r="M35" s="99"/>
      <c r="N35" s="100"/>
      <c r="O35" s="26"/>
      <c r="P35" s="18"/>
      <c r="Q35" s="18"/>
      <c r="R35" s="26"/>
      <c r="S35" s="18"/>
      <c r="T35" s="18"/>
      <c r="U35" s="18"/>
      <c r="V35" s="18" t="s">
        <v>234</v>
      </c>
      <c r="W35" s="18">
        <v>1.2</v>
      </c>
      <c r="X35" s="18"/>
      <c r="Y35" s="18"/>
      <c r="Z35" s="18"/>
      <c r="AA35" s="26"/>
      <c r="AB35" s="18"/>
      <c r="AC35" s="18"/>
      <c r="AD35" s="26"/>
      <c r="AE35" s="26" t="s">
        <v>154</v>
      </c>
      <c r="AF35" s="18">
        <v>6.3</v>
      </c>
      <c r="AG35" s="26"/>
      <c r="AH35" s="18"/>
      <c r="AI35" s="18"/>
    </row>
    <row r="36" spans="1:35" ht="137.25" customHeight="1">
      <c r="A36" s="90"/>
      <c r="B36" s="98"/>
      <c r="C36" s="99"/>
      <c r="D36" s="99"/>
      <c r="E36" s="99"/>
      <c r="F36" s="99"/>
      <c r="G36" s="99"/>
      <c r="H36" s="99"/>
      <c r="I36" s="99"/>
      <c r="J36" s="100"/>
      <c r="K36" s="82"/>
      <c r="L36" s="98"/>
      <c r="M36" s="99"/>
      <c r="N36" s="100"/>
      <c r="O36" s="26"/>
      <c r="P36" s="18"/>
      <c r="Q36" s="18"/>
      <c r="R36" s="26"/>
      <c r="S36" s="18"/>
      <c r="T36" s="18"/>
      <c r="U36" s="18"/>
      <c r="V36" s="18" t="s">
        <v>235</v>
      </c>
      <c r="W36" s="18">
        <v>0.3</v>
      </c>
      <c r="X36" s="18"/>
      <c r="Y36" s="18"/>
      <c r="Z36" s="18"/>
      <c r="AA36" s="26"/>
      <c r="AB36" s="18"/>
      <c r="AC36" s="18"/>
      <c r="AD36" s="26"/>
      <c r="AE36" s="26" t="s">
        <v>155</v>
      </c>
      <c r="AF36" s="18">
        <v>181.5</v>
      </c>
      <c r="AG36" s="26"/>
      <c r="AH36" s="18"/>
      <c r="AI36" s="18"/>
    </row>
    <row r="37" spans="1:35" ht="183" customHeight="1">
      <c r="A37" s="90"/>
      <c r="B37" s="98"/>
      <c r="C37" s="99"/>
      <c r="D37" s="99"/>
      <c r="E37" s="99"/>
      <c r="F37" s="99"/>
      <c r="G37" s="99"/>
      <c r="H37" s="99"/>
      <c r="I37" s="99"/>
      <c r="J37" s="100"/>
      <c r="K37" s="81" t="s">
        <v>239</v>
      </c>
      <c r="L37" s="101" t="s">
        <v>62</v>
      </c>
      <c r="M37" s="102"/>
      <c r="N37" s="103"/>
      <c r="O37" s="26"/>
      <c r="P37" s="18" t="s">
        <v>147</v>
      </c>
      <c r="Q37" s="18">
        <v>2</v>
      </c>
      <c r="R37" s="26"/>
      <c r="S37" s="18"/>
      <c r="T37" s="18"/>
      <c r="U37" s="18"/>
      <c r="V37" s="18" t="s">
        <v>149</v>
      </c>
      <c r="W37" s="18">
        <v>42</v>
      </c>
      <c r="X37" s="18"/>
      <c r="Y37" s="18" t="s">
        <v>244</v>
      </c>
      <c r="Z37" s="18">
        <v>160</v>
      </c>
      <c r="AA37" s="26"/>
      <c r="AB37" s="18" t="s">
        <v>245</v>
      </c>
      <c r="AC37" s="18">
        <v>30</v>
      </c>
      <c r="AD37" s="26"/>
      <c r="AE37" s="26" t="s">
        <v>155</v>
      </c>
      <c r="AF37" s="18">
        <v>12.5</v>
      </c>
      <c r="AG37" s="26"/>
      <c r="AH37" s="18"/>
      <c r="AI37" s="18"/>
    </row>
    <row r="38" spans="1:35" ht="139.5" customHeight="1">
      <c r="A38" s="90"/>
      <c r="B38" s="98"/>
      <c r="C38" s="99"/>
      <c r="D38" s="99"/>
      <c r="E38" s="99"/>
      <c r="F38" s="99"/>
      <c r="G38" s="99"/>
      <c r="H38" s="99"/>
      <c r="I38" s="99"/>
      <c r="J38" s="100"/>
      <c r="K38" s="123"/>
      <c r="L38" s="104"/>
      <c r="M38" s="105"/>
      <c r="N38" s="106"/>
      <c r="O38" s="26"/>
      <c r="P38" s="18" t="s">
        <v>233</v>
      </c>
      <c r="Q38" s="18">
        <v>0.5</v>
      </c>
      <c r="R38" s="26"/>
      <c r="S38" s="18"/>
      <c r="T38" s="18"/>
      <c r="U38" s="18"/>
      <c r="V38" s="18" t="s">
        <v>151</v>
      </c>
      <c r="W38" s="18">
        <v>75</v>
      </c>
      <c r="X38" s="18"/>
      <c r="Y38" s="18" t="s">
        <v>65</v>
      </c>
      <c r="Z38" s="18">
        <v>43</v>
      </c>
      <c r="AA38" s="26"/>
      <c r="AB38" s="18"/>
      <c r="AC38" s="18"/>
      <c r="AD38" s="26"/>
      <c r="AE38" s="26" t="s">
        <v>154</v>
      </c>
      <c r="AF38" s="18">
        <v>6</v>
      </c>
      <c r="AG38" s="26"/>
      <c r="AH38" s="18"/>
      <c r="AI38" s="18"/>
    </row>
    <row r="39" spans="1:35" ht="137.25" customHeight="1">
      <c r="A39" s="90"/>
      <c r="B39" s="98"/>
      <c r="C39" s="99"/>
      <c r="D39" s="99"/>
      <c r="E39" s="99"/>
      <c r="F39" s="99"/>
      <c r="G39" s="99"/>
      <c r="H39" s="99"/>
      <c r="I39" s="99"/>
      <c r="J39" s="100"/>
      <c r="K39" s="123"/>
      <c r="L39" s="104"/>
      <c r="M39" s="105"/>
      <c r="N39" s="106"/>
      <c r="O39" s="26"/>
      <c r="P39" s="18" t="s">
        <v>240</v>
      </c>
      <c r="Q39" s="18">
        <v>11.5</v>
      </c>
      <c r="R39" s="26"/>
      <c r="S39" s="18"/>
      <c r="T39" s="18"/>
      <c r="U39" s="18"/>
      <c r="V39" s="18"/>
      <c r="W39" s="18"/>
      <c r="X39" s="18"/>
      <c r="Y39" s="18"/>
      <c r="Z39" s="18"/>
      <c r="AA39" s="26"/>
      <c r="AB39" s="18"/>
      <c r="AC39" s="18"/>
      <c r="AD39" s="26"/>
      <c r="AE39" s="26" t="s">
        <v>153</v>
      </c>
      <c r="AF39" s="18">
        <v>12</v>
      </c>
      <c r="AG39" s="26"/>
      <c r="AH39" s="18"/>
      <c r="AI39" s="18"/>
    </row>
    <row r="40" spans="1:35" ht="226.5" customHeight="1">
      <c r="A40" s="90"/>
      <c r="B40" s="98"/>
      <c r="C40" s="99"/>
      <c r="D40" s="99"/>
      <c r="E40" s="99"/>
      <c r="F40" s="99"/>
      <c r="G40" s="99"/>
      <c r="H40" s="99"/>
      <c r="I40" s="99"/>
      <c r="J40" s="100"/>
      <c r="K40" s="123"/>
      <c r="L40" s="104"/>
      <c r="M40" s="105"/>
      <c r="N40" s="106"/>
      <c r="O40" s="26"/>
      <c r="P40" s="18" t="s">
        <v>241</v>
      </c>
      <c r="Q40" s="18">
        <v>47.5</v>
      </c>
      <c r="R40" s="26"/>
      <c r="S40" s="18"/>
      <c r="T40" s="18"/>
      <c r="U40" s="18"/>
      <c r="V40" s="18"/>
      <c r="W40" s="18"/>
      <c r="X40" s="18"/>
      <c r="Y40" s="18"/>
      <c r="Z40" s="18"/>
      <c r="AA40" s="26"/>
      <c r="AB40" s="18"/>
      <c r="AC40" s="18"/>
      <c r="AD40" s="26"/>
      <c r="AE40" s="26" t="s">
        <v>242</v>
      </c>
      <c r="AF40" s="18">
        <v>20.5</v>
      </c>
      <c r="AG40" s="26"/>
      <c r="AH40" s="18"/>
      <c r="AI40" s="18"/>
    </row>
    <row r="41" spans="1:35" ht="226.5" customHeight="1">
      <c r="A41" s="90"/>
      <c r="B41" s="98"/>
      <c r="C41" s="99"/>
      <c r="D41" s="99"/>
      <c r="E41" s="99"/>
      <c r="F41" s="99"/>
      <c r="G41" s="99"/>
      <c r="H41" s="99"/>
      <c r="I41" s="99"/>
      <c r="J41" s="100"/>
      <c r="K41" s="124"/>
      <c r="L41" s="107"/>
      <c r="M41" s="108"/>
      <c r="N41" s="109"/>
      <c r="O41" s="26"/>
      <c r="P41" s="18"/>
      <c r="Q41" s="18"/>
      <c r="R41" s="26"/>
      <c r="S41" s="18"/>
      <c r="T41" s="18"/>
      <c r="U41" s="18"/>
      <c r="V41" s="18"/>
      <c r="W41" s="18"/>
      <c r="X41" s="18"/>
      <c r="Y41" s="18"/>
      <c r="Z41" s="18"/>
      <c r="AA41" s="26"/>
      <c r="AB41" s="18"/>
      <c r="AC41" s="18"/>
      <c r="AD41" s="26"/>
      <c r="AE41" s="26" t="s">
        <v>243</v>
      </c>
      <c r="AF41" s="18">
        <v>18</v>
      </c>
      <c r="AG41" s="26"/>
      <c r="AH41" s="18"/>
      <c r="AI41" s="18"/>
    </row>
    <row r="42" spans="1:35" ht="350.25" customHeight="1">
      <c r="A42" s="90"/>
      <c r="B42" s="98"/>
      <c r="C42" s="99"/>
      <c r="D42" s="99"/>
      <c r="E42" s="99"/>
      <c r="F42" s="99"/>
      <c r="G42" s="99"/>
      <c r="H42" s="99"/>
      <c r="I42" s="99"/>
      <c r="J42" s="100"/>
      <c r="K42" s="81" t="s">
        <v>158</v>
      </c>
      <c r="L42" s="83" t="s">
        <v>62</v>
      </c>
      <c r="M42" s="84"/>
      <c r="N42" s="85"/>
      <c r="O42" s="26"/>
      <c r="P42" s="18"/>
      <c r="Q42" s="18"/>
      <c r="R42" s="26"/>
      <c r="S42" s="18"/>
      <c r="T42" s="18"/>
      <c r="U42" s="12" t="s">
        <v>159</v>
      </c>
      <c r="V42" s="18" t="s">
        <v>248</v>
      </c>
      <c r="W42" s="18">
        <v>1200</v>
      </c>
      <c r="X42" s="12" t="s">
        <v>160</v>
      </c>
      <c r="Y42" s="18"/>
      <c r="Z42" s="18"/>
      <c r="AA42" s="26"/>
      <c r="AB42" s="18" t="s">
        <v>246</v>
      </c>
      <c r="AC42" s="18">
        <v>288</v>
      </c>
      <c r="AD42" s="26"/>
      <c r="AE42" s="18"/>
      <c r="AF42" s="18"/>
      <c r="AG42" s="26"/>
      <c r="AH42" s="18"/>
      <c r="AI42" s="18"/>
    </row>
    <row r="43" spans="1:35" ht="275.25" customHeight="1">
      <c r="A43" s="90"/>
      <c r="B43" s="98"/>
      <c r="C43" s="99"/>
      <c r="D43" s="99"/>
      <c r="E43" s="99"/>
      <c r="F43" s="99"/>
      <c r="G43" s="99"/>
      <c r="H43" s="99"/>
      <c r="I43" s="99"/>
      <c r="J43" s="100"/>
      <c r="K43" s="82"/>
      <c r="L43" s="86"/>
      <c r="M43" s="87"/>
      <c r="N43" s="88"/>
      <c r="O43" s="26"/>
      <c r="P43" s="18"/>
      <c r="Q43" s="18"/>
      <c r="R43" s="26"/>
      <c r="S43" s="18"/>
      <c r="T43" s="18"/>
      <c r="U43" s="18"/>
      <c r="V43" s="26"/>
      <c r="W43" s="18"/>
      <c r="X43" s="18"/>
      <c r="Y43" s="18"/>
      <c r="Z43" s="34"/>
      <c r="AA43" s="26"/>
      <c r="AB43" s="18" t="s">
        <v>245</v>
      </c>
      <c r="AC43" s="18">
        <v>415</v>
      </c>
      <c r="AD43" s="26"/>
      <c r="AE43" s="18"/>
      <c r="AF43" s="18"/>
      <c r="AG43" s="26"/>
      <c r="AH43" s="18"/>
      <c r="AI43" s="18"/>
    </row>
    <row r="44" spans="1:35" ht="80.25" customHeight="1">
      <c r="A44" s="90"/>
      <c r="B44" s="98"/>
      <c r="C44" s="99"/>
      <c r="D44" s="99"/>
      <c r="E44" s="99"/>
      <c r="F44" s="99"/>
      <c r="G44" s="99"/>
      <c r="H44" s="99"/>
      <c r="I44" s="99"/>
      <c r="J44" s="100"/>
      <c r="K44" s="82"/>
      <c r="L44" s="86"/>
      <c r="M44" s="87"/>
      <c r="N44" s="88"/>
      <c r="O44" s="26"/>
      <c r="P44" s="18"/>
      <c r="Q44" s="18"/>
      <c r="R44" s="26"/>
      <c r="S44" s="18"/>
      <c r="T44" s="18"/>
      <c r="U44" s="18"/>
      <c r="V44" s="40"/>
      <c r="W44" s="18"/>
      <c r="X44" s="18"/>
      <c r="Y44" s="18"/>
      <c r="Z44" s="18"/>
      <c r="AA44" s="26"/>
      <c r="AB44" s="18" t="s">
        <v>247</v>
      </c>
      <c r="AC44" s="18">
        <v>21</v>
      </c>
      <c r="AD44" s="26"/>
      <c r="AE44" s="18"/>
      <c r="AF44" s="18"/>
      <c r="AG44" s="26"/>
      <c r="AH44" s="18"/>
      <c r="AI44" s="18"/>
    </row>
    <row r="45" spans="1:35" ht="72.75" customHeight="1">
      <c r="A45" s="90"/>
      <c r="B45" s="98"/>
      <c r="C45" s="99"/>
      <c r="D45" s="99"/>
      <c r="E45" s="99"/>
      <c r="F45" s="99"/>
      <c r="G45" s="99"/>
      <c r="H45" s="99"/>
      <c r="I45" s="99"/>
      <c r="J45" s="100"/>
      <c r="K45" s="95"/>
      <c r="L45" s="92"/>
      <c r="M45" s="93"/>
      <c r="N45" s="94"/>
      <c r="O45" s="26"/>
      <c r="P45" s="18"/>
      <c r="Q45" s="18"/>
      <c r="R45" s="26"/>
      <c r="S45" s="18"/>
      <c r="T45" s="18"/>
      <c r="U45" s="18"/>
      <c r="V45" s="26"/>
      <c r="W45" s="18"/>
      <c r="X45" s="18"/>
      <c r="Y45" s="18"/>
      <c r="Z45" s="18"/>
      <c r="AA45" s="26"/>
      <c r="AB45" s="18"/>
      <c r="AC45" s="18"/>
      <c r="AD45" s="26"/>
      <c r="AE45" s="18"/>
      <c r="AF45" s="18"/>
      <c r="AG45" s="26"/>
      <c r="AH45" s="18"/>
      <c r="AI45" s="18"/>
    </row>
    <row r="46" spans="1:35" ht="268.5" customHeight="1">
      <c r="A46" s="90"/>
      <c r="B46" s="98"/>
      <c r="C46" s="99"/>
      <c r="D46" s="99"/>
      <c r="E46" s="99"/>
      <c r="F46" s="99"/>
      <c r="G46" s="99"/>
      <c r="H46" s="99"/>
      <c r="I46" s="99"/>
      <c r="J46" s="100"/>
      <c r="K46" s="89" t="s">
        <v>161</v>
      </c>
      <c r="L46" s="83" t="s">
        <v>62</v>
      </c>
      <c r="M46" s="84"/>
      <c r="N46" s="85"/>
      <c r="O46" s="26"/>
      <c r="P46" s="26" t="s">
        <v>249</v>
      </c>
      <c r="Q46" s="18">
        <v>120</v>
      </c>
      <c r="R46" s="26"/>
      <c r="S46" s="18"/>
      <c r="T46" s="18"/>
      <c r="U46" s="26" t="s">
        <v>162</v>
      </c>
      <c r="V46" s="18" t="s">
        <v>152</v>
      </c>
      <c r="W46" s="18">
        <v>100</v>
      </c>
      <c r="X46" s="18"/>
      <c r="Y46" s="26" t="s">
        <v>236</v>
      </c>
      <c r="Z46" s="34">
        <v>104</v>
      </c>
      <c r="AA46" s="26"/>
      <c r="AB46" s="18" t="s">
        <v>227</v>
      </c>
      <c r="AC46" s="18">
        <v>700</v>
      </c>
      <c r="AD46" s="26" t="s">
        <v>164</v>
      </c>
      <c r="AE46" s="26"/>
      <c r="AF46" s="34"/>
      <c r="AG46" s="26"/>
      <c r="AH46" s="18"/>
      <c r="AI46" s="18"/>
    </row>
    <row r="47" spans="1:35" ht="40.5" customHeight="1">
      <c r="A47" s="90"/>
      <c r="B47" s="98"/>
      <c r="C47" s="99"/>
      <c r="D47" s="99"/>
      <c r="E47" s="99"/>
      <c r="F47" s="99"/>
      <c r="G47" s="99"/>
      <c r="H47" s="99"/>
      <c r="I47" s="99"/>
      <c r="J47" s="100"/>
      <c r="K47" s="90"/>
      <c r="L47" s="86"/>
      <c r="M47" s="87"/>
      <c r="N47" s="88"/>
      <c r="O47" s="26"/>
      <c r="P47" s="18"/>
      <c r="Q47" s="18"/>
      <c r="R47" s="26"/>
      <c r="S47" s="18"/>
      <c r="T47" s="18"/>
      <c r="U47" s="26"/>
      <c r="V47" s="18"/>
      <c r="W47" s="18"/>
      <c r="X47" s="18"/>
      <c r="Y47" s="26" t="s">
        <v>167</v>
      </c>
      <c r="Z47" s="34">
        <v>200</v>
      </c>
      <c r="AA47" s="26"/>
      <c r="AB47" s="18"/>
      <c r="AC47" s="18"/>
      <c r="AD47" s="26" t="s">
        <v>165</v>
      </c>
      <c r="AE47" s="26"/>
      <c r="AF47" s="18"/>
      <c r="AG47" s="26"/>
      <c r="AH47" s="18"/>
      <c r="AI47" s="18"/>
    </row>
    <row r="48" spans="1:35" ht="92.25" customHeight="1">
      <c r="A48" s="90"/>
      <c r="B48" s="98"/>
      <c r="C48" s="99"/>
      <c r="D48" s="99"/>
      <c r="E48" s="99"/>
      <c r="F48" s="99"/>
      <c r="G48" s="99"/>
      <c r="H48" s="99"/>
      <c r="I48" s="99"/>
      <c r="J48" s="100"/>
      <c r="K48" s="90"/>
      <c r="L48" s="86"/>
      <c r="M48" s="87"/>
      <c r="N48" s="88"/>
      <c r="O48" s="26"/>
      <c r="P48" s="18"/>
      <c r="Q48" s="18"/>
      <c r="R48" s="26"/>
      <c r="S48" s="18"/>
      <c r="T48" s="18"/>
      <c r="U48" s="18"/>
      <c r="V48" s="18"/>
      <c r="W48" s="18"/>
      <c r="X48" s="18"/>
      <c r="Y48" s="26" t="s">
        <v>163</v>
      </c>
      <c r="Z48" s="34">
        <v>164</v>
      </c>
      <c r="AA48" s="26"/>
      <c r="AB48" s="18"/>
      <c r="AC48" s="18"/>
      <c r="AD48" s="26" t="s">
        <v>166</v>
      </c>
      <c r="AE48" s="26"/>
      <c r="AF48" s="18"/>
      <c r="AG48" s="26"/>
      <c r="AH48" s="18"/>
      <c r="AI48" s="18"/>
    </row>
    <row r="49" spans="1:35" ht="194.25" customHeight="1">
      <c r="A49" s="90"/>
      <c r="B49" s="98"/>
      <c r="C49" s="99"/>
      <c r="D49" s="99"/>
      <c r="E49" s="99"/>
      <c r="F49" s="99"/>
      <c r="G49" s="99"/>
      <c r="H49" s="99"/>
      <c r="I49" s="99"/>
      <c r="J49" s="100"/>
      <c r="K49" s="125" t="s">
        <v>250</v>
      </c>
      <c r="L49" s="41"/>
      <c r="M49" s="42"/>
      <c r="N49" s="43"/>
      <c r="O49" s="26"/>
      <c r="P49" s="18"/>
      <c r="Q49" s="18"/>
      <c r="R49" s="26"/>
      <c r="S49" s="18"/>
      <c r="T49" s="18"/>
      <c r="U49" s="18"/>
      <c r="V49" s="18"/>
      <c r="W49" s="18"/>
      <c r="X49" s="18"/>
      <c r="Y49" s="26" t="s">
        <v>251</v>
      </c>
      <c r="Z49" s="34">
        <v>200</v>
      </c>
      <c r="AA49" s="26"/>
      <c r="AB49" s="18"/>
      <c r="AC49" s="18"/>
      <c r="AD49" s="26"/>
      <c r="AE49" s="26"/>
      <c r="AF49" s="18"/>
      <c r="AG49" s="26"/>
      <c r="AH49" s="18"/>
      <c r="AI49" s="18"/>
    </row>
    <row r="50" spans="1:35" ht="231" customHeight="1">
      <c r="A50" s="90"/>
      <c r="B50" s="98"/>
      <c r="C50" s="99"/>
      <c r="D50" s="99"/>
      <c r="E50" s="99"/>
      <c r="F50" s="99"/>
      <c r="G50" s="99"/>
      <c r="H50" s="99"/>
      <c r="I50" s="99"/>
      <c r="J50" s="100"/>
      <c r="K50" s="125"/>
      <c r="L50" s="41"/>
      <c r="M50" s="42"/>
      <c r="N50" s="43"/>
      <c r="O50" s="26"/>
      <c r="P50" s="18"/>
      <c r="Q50" s="18"/>
      <c r="R50" s="26"/>
      <c r="S50" s="18"/>
      <c r="T50" s="18"/>
      <c r="U50" s="18"/>
      <c r="V50" s="18"/>
      <c r="W50" s="18"/>
      <c r="X50" s="18"/>
      <c r="Y50" s="26" t="s">
        <v>252</v>
      </c>
      <c r="Z50" s="34">
        <v>164</v>
      </c>
      <c r="AA50" s="26"/>
      <c r="AB50" s="18"/>
      <c r="AC50" s="18"/>
      <c r="AD50" s="26"/>
      <c r="AE50" s="26"/>
      <c r="AF50" s="18"/>
      <c r="AG50" s="26"/>
      <c r="AH50" s="18"/>
      <c r="AI50" s="18"/>
    </row>
    <row r="51" spans="1:35" ht="262.5" customHeight="1">
      <c r="A51" s="90"/>
      <c r="B51" s="98"/>
      <c r="C51" s="99"/>
      <c r="D51" s="99"/>
      <c r="E51" s="99"/>
      <c r="F51" s="99"/>
      <c r="G51" s="99"/>
      <c r="H51" s="99"/>
      <c r="I51" s="99"/>
      <c r="J51" s="100"/>
      <c r="K51" s="89" t="s">
        <v>254</v>
      </c>
      <c r="L51" s="86" t="s">
        <v>62</v>
      </c>
      <c r="M51" s="99"/>
      <c r="N51" s="100"/>
      <c r="O51" s="26"/>
      <c r="P51" s="18"/>
      <c r="Q51" s="18"/>
      <c r="R51" s="26"/>
      <c r="S51" s="18"/>
      <c r="T51" s="18"/>
      <c r="U51" s="18"/>
      <c r="V51" s="18" t="s">
        <v>231</v>
      </c>
      <c r="W51" s="18">
        <v>124</v>
      </c>
      <c r="X51" s="18" t="s">
        <v>236</v>
      </c>
      <c r="Y51" s="26" t="s">
        <v>255</v>
      </c>
      <c r="Z51" s="34">
        <v>600</v>
      </c>
      <c r="AA51" s="26"/>
      <c r="AB51" s="18" t="s">
        <v>227</v>
      </c>
      <c r="AC51" s="18">
        <v>400</v>
      </c>
      <c r="AD51" s="26"/>
      <c r="AE51" s="26"/>
      <c r="AF51" s="18"/>
      <c r="AG51" s="26"/>
      <c r="AH51" s="18"/>
      <c r="AI51" s="18"/>
    </row>
    <row r="52" spans="1:35" ht="231" customHeight="1">
      <c r="A52" s="90"/>
      <c r="B52" s="98"/>
      <c r="C52" s="99"/>
      <c r="D52" s="99"/>
      <c r="E52" s="99"/>
      <c r="F52" s="99"/>
      <c r="G52" s="99"/>
      <c r="H52" s="99"/>
      <c r="I52" s="99"/>
      <c r="J52" s="100"/>
      <c r="K52" s="91"/>
      <c r="L52" s="107"/>
      <c r="M52" s="108"/>
      <c r="N52" s="109"/>
      <c r="O52" s="26"/>
      <c r="P52" s="18"/>
      <c r="Q52" s="18"/>
      <c r="R52" s="26"/>
      <c r="S52" s="18"/>
      <c r="T52" s="18"/>
      <c r="U52" s="18"/>
      <c r="V52" s="18" t="s">
        <v>151</v>
      </c>
      <c r="W52" s="18">
        <v>450</v>
      </c>
      <c r="X52" s="18"/>
      <c r="Y52" s="26"/>
      <c r="Z52" s="34"/>
      <c r="AA52" s="26"/>
      <c r="AB52" s="18" t="s">
        <v>245</v>
      </c>
      <c r="AC52" s="18">
        <v>350</v>
      </c>
      <c r="AD52" s="26"/>
      <c r="AE52" s="26"/>
      <c r="AF52" s="18"/>
      <c r="AG52" s="26"/>
      <c r="AH52" s="18"/>
      <c r="AI52" s="18"/>
    </row>
    <row r="53" spans="1:35" ht="231" customHeight="1">
      <c r="A53" s="90"/>
      <c r="B53" s="98"/>
      <c r="C53" s="99"/>
      <c r="D53" s="99"/>
      <c r="E53" s="99"/>
      <c r="F53" s="99"/>
      <c r="G53" s="99"/>
      <c r="H53" s="99"/>
      <c r="I53" s="99"/>
      <c r="J53" s="100"/>
      <c r="K53" s="81" t="s">
        <v>168</v>
      </c>
      <c r="L53" s="83" t="s">
        <v>62</v>
      </c>
      <c r="M53" s="84"/>
      <c r="N53" s="85"/>
      <c r="O53" s="26"/>
      <c r="P53" s="18"/>
      <c r="Q53" s="18"/>
      <c r="R53" s="26"/>
      <c r="S53" s="26"/>
      <c r="T53" s="34"/>
      <c r="U53" s="26"/>
      <c r="V53" s="26"/>
      <c r="W53" s="18"/>
      <c r="X53" s="18"/>
      <c r="Y53" s="26"/>
      <c r="Z53" s="18"/>
      <c r="AA53" s="26"/>
      <c r="AB53" s="18"/>
      <c r="AC53" s="34"/>
      <c r="AD53" s="26" t="s">
        <v>148</v>
      </c>
      <c r="AE53" s="26" t="s">
        <v>238</v>
      </c>
      <c r="AF53" s="18" t="s">
        <v>253</v>
      </c>
      <c r="AG53" s="26"/>
      <c r="AH53" s="18"/>
      <c r="AI53" s="18"/>
    </row>
    <row r="54" spans="1:35" ht="243.75" customHeight="1">
      <c r="A54" s="90"/>
      <c r="B54" s="98"/>
      <c r="C54" s="99"/>
      <c r="D54" s="99"/>
      <c r="E54" s="99"/>
      <c r="F54" s="99"/>
      <c r="G54" s="99"/>
      <c r="H54" s="99"/>
      <c r="I54" s="99"/>
      <c r="J54" s="100"/>
      <c r="K54" s="82"/>
      <c r="L54" s="86"/>
      <c r="M54" s="87"/>
      <c r="N54" s="88"/>
      <c r="O54" s="26"/>
      <c r="P54" s="18"/>
      <c r="Q54" s="18"/>
      <c r="R54" s="26"/>
      <c r="S54" s="26"/>
      <c r="T54" s="34"/>
      <c r="U54" s="26"/>
      <c r="V54" s="26"/>
      <c r="W54" s="18"/>
      <c r="X54" s="18"/>
      <c r="Y54" s="26"/>
      <c r="Z54" s="34"/>
      <c r="AA54" s="26"/>
      <c r="AB54" s="18"/>
      <c r="AC54" s="34"/>
      <c r="AD54" s="26" t="s">
        <v>150</v>
      </c>
      <c r="AE54" s="26" t="s">
        <v>154</v>
      </c>
      <c r="AF54" s="18">
        <v>424.03</v>
      </c>
      <c r="AG54" s="26"/>
      <c r="AH54" s="18"/>
      <c r="AI54" s="18"/>
    </row>
    <row r="55" spans="1:35" ht="396" customHeight="1">
      <c r="A55" s="91"/>
      <c r="B55" s="107"/>
      <c r="C55" s="108"/>
      <c r="D55" s="108"/>
      <c r="E55" s="108"/>
      <c r="F55" s="108"/>
      <c r="G55" s="108"/>
      <c r="H55" s="108"/>
      <c r="I55" s="108"/>
      <c r="J55" s="109"/>
      <c r="K55" s="26" t="s">
        <v>256</v>
      </c>
      <c r="L55" s="18"/>
      <c r="M55" s="12" t="s">
        <v>171</v>
      </c>
      <c r="N55" s="18">
        <v>70</v>
      </c>
      <c r="O55" s="26"/>
      <c r="P55" s="26"/>
      <c r="Q55" s="18"/>
      <c r="R55" s="26"/>
      <c r="S55" s="18"/>
      <c r="T55" s="18"/>
      <c r="U55" s="18"/>
      <c r="V55" s="18"/>
      <c r="W55" s="18"/>
      <c r="X55" s="18"/>
      <c r="Y55" s="18"/>
      <c r="Z55" s="18"/>
      <c r="AA55" s="26"/>
      <c r="AB55" s="18"/>
      <c r="AC55" s="18"/>
      <c r="AD55" s="26"/>
      <c r="AE55" s="18"/>
      <c r="AF55" s="18"/>
      <c r="AG55" s="26" t="s">
        <v>169</v>
      </c>
      <c r="AH55" s="26"/>
      <c r="AI55" s="34"/>
    </row>
    <row r="56" spans="1:35">
      <c r="A56" s="76" t="s">
        <v>33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>
      <c r="A57" s="76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9" spans="1:35" ht="52.5" customHeight="1">
      <c r="A59" s="79" t="s">
        <v>329</v>
      </c>
      <c r="B59" s="79"/>
      <c r="C59" s="79"/>
      <c r="D59" s="79"/>
      <c r="E59" s="79"/>
      <c r="F59" s="79"/>
      <c r="G59" s="79"/>
      <c r="H59" s="79"/>
      <c r="I59" s="79"/>
      <c r="J59" s="79"/>
      <c r="K59" s="80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</row>
  </sheetData>
  <mergeCells count="48">
    <mergeCell ref="O3:AI3"/>
    <mergeCell ref="K7:K25"/>
    <mergeCell ref="L7:N25"/>
    <mergeCell ref="L26:N26"/>
    <mergeCell ref="L3:N4"/>
    <mergeCell ref="J3:J5"/>
    <mergeCell ref="K27:K33"/>
    <mergeCell ref="I3:I5"/>
    <mergeCell ref="K3:K5"/>
    <mergeCell ref="B7:J7"/>
    <mergeCell ref="B9:J9"/>
    <mergeCell ref="B11:J11"/>
    <mergeCell ref="B13:J13"/>
    <mergeCell ref="B15:J55"/>
    <mergeCell ref="K34:K36"/>
    <mergeCell ref="K37:K41"/>
    <mergeCell ref="K49:K50"/>
    <mergeCell ref="K51:K52"/>
    <mergeCell ref="A1:AI1"/>
    <mergeCell ref="AG4:AI4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H3:H5"/>
    <mergeCell ref="C3:C5"/>
    <mergeCell ref="D3:D5"/>
    <mergeCell ref="G3:G5"/>
    <mergeCell ref="A57:AI57"/>
    <mergeCell ref="A59:AI59"/>
    <mergeCell ref="K53:K54"/>
    <mergeCell ref="L53:N54"/>
    <mergeCell ref="A56:AI56"/>
    <mergeCell ref="A7:A55"/>
    <mergeCell ref="L42:N45"/>
    <mergeCell ref="K46:K48"/>
    <mergeCell ref="L46:N48"/>
    <mergeCell ref="L27:N33"/>
    <mergeCell ref="K42:K45"/>
    <mergeCell ref="L34:N36"/>
    <mergeCell ref="L37:N41"/>
    <mergeCell ref="L51:N52"/>
  </mergeCells>
  <pageMargins left="0.78740157480314965" right="0.11811023622047245" top="0.35433070866141736" bottom="0.35433070866141736" header="0.31496062992125984" footer="0.31496062992125984"/>
  <pageSetup paperSize="8" scale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opLeftCell="A25" zoomScale="60" zoomScaleNormal="60" zoomScaleSheetLayoutView="90" workbookViewId="0">
      <selection activeCell="F48" sqref="F48"/>
    </sheetView>
  </sheetViews>
  <sheetFormatPr defaultRowHeight="14.4"/>
  <cols>
    <col min="1" max="1" width="13" style="1" customWidth="1"/>
    <col min="2" max="2" width="30.5546875" style="1" customWidth="1"/>
    <col min="3" max="3" width="15.88671875" style="1" customWidth="1"/>
    <col min="4" max="4" width="28.33203125" style="1" customWidth="1"/>
    <col min="5" max="5" width="16.33203125" style="1" customWidth="1"/>
    <col min="6" max="6" width="19" style="1" customWidth="1"/>
    <col min="7" max="7" width="19.88671875" style="1" customWidth="1"/>
    <col min="8" max="8" width="16.5546875" style="1" customWidth="1"/>
    <col min="9" max="9" width="54.5546875" style="1" customWidth="1"/>
    <col min="10" max="10" width="25" style="1" customWidth="1"/>
    <col min="11" max="11" width="19" style="1" customWidth="1"/>
    <col min="12" max="12" width="16.33203125" style="1" customWidth="1"/>
    <col min="13" max="13" width="23.6640625" style="1" customWidth="1"/>
    <col min="14" max="14" width="15.6640625" customWidth="1"/>
    <col min="15" max="15" width="13.109375" customWidth="1"/>
  </cols>
  <sheetData>
    <row r="1" spans="1:15" ht="66" customHeight="1">
      <c r="A1" s="143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5" ht="46.5" customHeight="1">
      <c r="A2" s="147" t="s">
        <v>0</v>
      </c>
      <c r="B2" s="150" t="s">
        <v>180</v>
      </c>
      <c r="C2" s="150" t="s">
        <v>181</v>
      </c>
      <c r="D2" s="150" t="s">
        <v>182</v>
      </c>
      <c r="E2" s="150" t="s">
        <v>183</v>
      </c>
      <c r="F2" s="150" t="s">
        <v>184</v>
      </c>
      <c r="G2" s="150" t="s">
        <v>185</v>
      </c>
      <c r="H2" s="130" t="s">
        <v>29</v>
      </c>
      <c r="I2" s="130"/>
      <c r="J2" s="144"/>
      <c r="K2" s="144"/>
      <c r="L2" s="144"/>
      <c r="M2" s="144"/>
    </row>
    <row r="3" spans="1:15" ht="158.25" customHeight="1">
      <c r="A3" s="148"/>
      <c r="B3" s="151"/>
      <c r="C3" s="151"/>
      <c r="D3" s="151"/>
      <c r="E3" s="151"/>
      <c r="F3" s="151"/>
      <c r="G3" s="151"/>
      <c r="H3" s="130" t="s">
        <v>18</v>
      </c>
      <c r="I3" s="130" t="s">
        <v>30</v>
      </c>
      <c r="J3" s="130" t="s">
        <v>2</v>
      </c>
      <c r="K3" s="130" t="s">
        <v>26</v>
      </c>
      <c r="L3" s="130" t="s">
        <v>1</v>
      </c>
      <c r="M3" s="130" t="s">
        <v>28</v>
      </c>
    </row>
    <row r="4" spans="1:15" ht="117" customHeight="1">
      <c r="A4" s="149"/>
      <c r="B4" s="152"/>
      <c r="C4" s="152"/>
      <c r="D4" s="152"/>
      <c r="E4" s="152"/>
      <c r="F4" s="152"/>
      <c r="G4" s="152"/>
      <c r="H4" s="131"/>
      <c r="I4" s="131"/>
      <c r="J4" s="131"/>
      <c r="K4" s="131"/>
      <c r="L4" s="131"/>
      <c r="M4" s="131"/>
    </row>
    <row r="5" spans="1:15" ht="22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5" ht="22.5" customHeight="1">
      <c r="A6" s="140" t="s">
        <v>48</v>
      </c>
      <c r="B6" s="9">
        <f>B8+B19+B30</f>
        <v>74496.7</v>
      </c>
      <c r="C6" s="9"/>
      <c r="D6" s="9">
        <f>D8+D19+D30</f>
        <v>86963.3</v>
      </c>
      <c r="E6" s="9">
        <f>E8+E19+E30</f>
        <v>7390.5</v>
      </c>
      <c r="F6" s="25">
        <f>E6/B6*100</f>
        <v>9.9205736629944674</v>
      </c>
      <c r="G6" s="9">
        <f>G8+G19+G30</f>
        <v>1236.8</v>
      </c>
      <c r="H6" s="9"/>
      <c r="I6" s="9"/>
      <c r="J6" s="9"/>
      <c r="K6" s="9"/>
      <c r="L6" s="9"/>
      <c r="M6" s="9"/>
    </row>
    <row r="7" spans="1:15" ht="22.5" customHeight="1">
      <c r="A7" s="141"/>
      <c r="B7" s="137" t="s">
        <v>174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5" s="13" customFormat="1" ht="50.1" customHeight="1">
      <c r="A8" s="141"/>
      <c r="B8" s="128">
        <v>24804.1</v>
      </c>
      <c r="C8" s="128">
        <v>85</v>
      </c>
      <c r="D8" s="128">
        <v>29181.3</v>
      </c>
      <c r="E8" s="128">
        <v>2463.5</v>
      </c>
      <c r="F8" s="126">
        <f>E8/B8*100</f>
        <v>9.9318257868658826</v>
      </c>
      <c r="G8" s="128">
        <v>434.8</v>
      </c>
      <c r="H8" s="11" t="s">
        <v>45</v>
      </c>
      <c r="I8" s="11" t="s">
        <v>46</v>
      </c>
      <c r="J8" s="11" t="s">
        <v>47</v>
      </c>
      <c r="K8" s="11">
        <v>110</v>
      </c>
      <c r="L8" s="11">
        <v>144</v>
      </c>
      <c r="M8" s="11">
        <v>7</v>
      </c>
    </row>
    <row r="9" spans="1:15" s="13" customFormat="1" ht="50.1" customHeight="1">
      <c r="A9" s="141"/>
      <c r="B9" s="127"/>
      <c r="C9" s="127"/>
      <c r="D9" s="127"/>
      <c r="E9" s="127"/>
      <c r="F9" s="127"/>
      <c r="G9" s="127"/>
      <c r="H9" s="11" t="s">
        <v>45</v>
      </c>
      <c r="I9" s="11" t="s">
        <v>49</v>
      </c>
      <c r="J9" s="11" t="s">
        <v>47</v>
      </c>
      <c r="K9" s="11">
        <v>40</v>
      </c>
      <c r="L9" s="11">
        <v>144</v>
      </c>
      <c r="M9" s="11">
        <v>7</v>
      </c>
    </row>
    <row r="10" spans="1:15" s="13" customFormat="1" ht="50.1" customHeight="1">
      <c r="A10" s="141"/>
      <c r="B10" s="127"/>
      <c r="C10" s="127"/>
      <c r="D10" s="127"/>
      <c r="E10" s="127"/>
      <c r="F10" s="127"/>
      <c r="G10" s="127"/>
      <c r="H10" s="11" t="s">
        <v>45</v>
      </c>
      <c r="I10" s="11" t="s">
        <v>50</v>
      </c>
      <c r="J10" s="11" t="s">
        <v>47</v>
      </c>
      <c r="K10" s="11">
        <v>10</v>
      </c>
      <c r="L10" s="11">
        <v>40</v>
      </c>
      <c r="M10" s="11">
        <v>15</v>
      </c>
    </row>
    <row r="11" spans="1:15" s="13" customFormat="1" ht="50.1" customHeight="1">
      <c r="A11" s="141"/>
      <c r="B11" s="127"/>
      <c r="C11" s="127"/>
      <c r="D11" s="127"/>
      <c r="E11" s="127"/>
      <c r="F11" s="127"/>
      <c r="G11" s="127"/>
      <c r="H11" s="11" t="s">
        <v>45</v>
      </c>
      <c r="I11" s="14" t="s">
        <v>52</v>
      </c>
      <c r="J11" s="11" t="s">
        <v>60</v>
      </c>
      <c r="K11" s="11">
        <v>35</v>
      </c>
      <c r="L11" s="11">
        <v>40</v>
      </c>
      <c r="M11" s="14">
        <v>15</v>
      </c>
      <c r="O11" s="8"/>
    </row>
    <row r="12" spans="1:15" s="13" customFormat="1" ht="69.75" customHeight="1">
      <c r="A12" s="141"/>
      <c r="B12" s="127"/>
      <c r="C12" s="127"/>
      <c r="D12" s="127"/>
      <c r="E12" s="127"/>
      <c r="F12" s="127"/>
      <c r="G12" s="127"/>
      <c r="H12" s="11" t="s">
        <v>45</v>
      </c>
      <c r="I12" s="14" t="s">
        <v>57</v>
      </c>
      <c r="J12" s="11" t="s">
        <v>60</v>
      </c>
      <c r="K12" s="11">
        <v>36</v>
      </c>
      <c r="L12" s="11">
        <v>216</v>
      </c>
      <c r="M12" s="14">
        <v>22.5</v>
      </c>
    </row>
    <row r="13" spans="1:15" s="13" customFormat="1" ht="50.1" customHeight="1">
      <c r="A13" s="141"/>
      <c r="B13" s="127"/>
      <c r="C13" s="127"/>
      <c r="D13" s="127"/>
      <c r="E13" s="127"/>
      <c r="F13" s="127"/>
      <c r="G13" s="127"/>
      <c r="H13" s="11" t="s">
        <v>45</v>
      </c>
      <c r="I13" s="14" t="s">
        <v>53</v>
      </c>
      <c r="J13" s="11" t="s">
        <v>60</v>
      </c>
      <c r="K13" s="11">
        <v>25</v>
      </c>
      <c r="L13" s="11">
        <v>72</v>
      </c>
      <c r="M13" s="14">
        <v>15</v>
      </c>
    </row>
    <row r="14" spans="1:15" s="13" customFormat="1" ht="50.1" customHeight="1">
      <c r="A14" s="141"/>
      <c r="B14" s="127"/>
      <c r="C14" s="127"/>
      <c r="D14" s="127"/>
      <c r="E14" s="127"/>
      <c r="F14" s="127"/>
      <c r="G14" s="127"/>
      <c r="H14" s="11" t="s">
        <v>45</v>
      </c>
      <c r="I14" s="14" t="s">
        <v>54</v>
      </c>
      <c r="J14" s="11" t="s">
        <v>60</v>
      </c>
      <c r="K14" s="11">
        <v>24</v>
      </c>
      <c r="L14" s="11" t="s">
        <v>58</v>
      </c>
      <c r="M14" s="14">
        <v>10</v>
      </c>
    </row>
    <row r="15" spans="1:15" s="13" customFormat="1" ht="50.1" customHeight="1">
      <c r="A15" s="141"/>
      <c r="B15" s="127"/>
      <c r="C15" s="127"/>
      <c r="D15" s="127"/>
      <c r="E15" s="127"/>
      <c r="F15" s="127"/>
      <c r="G15" s="127"/>
      <c r="H15" s="11" t="s">
        <v>45</v>
      </c>
      <c r="I15" s="14" t="s">
        <v>55</v>
      </c>
      <c r="J15" s="11" t="s">
        <v>60</v>
      </c>
      <c r="K15" s="11">
        <v>25</v>
      </c>
      <c r="L15" s="11" t="s">
        <v>58</v>
      </c>
      <c r="M15" s="14">
        <v>10</v>
      </c>
    </row>
    <row r="16" spans="1:15" s="13" customFormat="1" ht="50.1" customHeight="1">
      <c r="A16" s="141"/>
      <c r="B16" s="127"/>
      <c r="C16" s="127"/>
      <c r="D16" s="127"/>
      <c r="E16" s="127"/>
      <c r="F16" s="127"/>
      <c r="G16" s="127"/>
      <c r="H16" s="11" t="s">
        <v>45</v>
      </c>
      <c r="I16" s="14" t="s">
        <v>56</v>
      </c>
      <c r="J16" s="11" t="s">
        <v>60</v>
      </c>
      <c r="K16" s="11">
        <v>20</v>
      </c>
      <c r="L16" s="11">
        <v>300</v>
      </c>
      <c r="M16" s="14">
        <v>30</v>
      </c>
    </row>
    <row r="17" spans="1:13" s="13" customFormat="1" ht="50.1" customHeight="1">
      <c r="A17" s="141"/>
      <c r="B17" s="127"/>
      <c r="C17" s="127"/>
      <c r="D17" s="127"/>
      <c r="E17" s="127"/>
      <c r="F17" s="127"/>
      <c r="G17" s="127"/>
      <c r="H17" s="11" t="s">
        <v>45</v>
      </c>
      <c r="I17" s="11" t="s">
        <v>51</v>
      </c>
      <c r="J17" s="11" t="s">
        <v>59</v>
      </c>
      <c r="K17" s="11">
        <v>30</v>
      </c>
      <c r="L17" s="11">
        <v>24</v>
      </c>
      <c r="M17" s="11">
        <v>10</v>
      </c>
    </row>
    <row r="18" spans="1:13" s="13" customFormat="1" ht="27.75" customHeight="1">
      <c r="A18" s="141"/>
      <c r="B18" s="134" t="s">
        <v>175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</row>
    <row r="19" spans="1:13" s="13" customFormat="1" ht="50.1" customHeight="1">
      <c r="A19" s="141"/>
      <c r="B19" s="128">
        <v>24846.3</v>
      </c>
      <c r="C19" s="128">
        <v>86</v>
      </c>
      <c r="D19" s="128">
        <v>28891</v>
      </c>
      <c r="E19" s="128">
        <v>2463.5</v>
      </c>
      <c r="F19" s="126">
        <f>E19/B19*100</f>
        <v>9.9149571565987689</v>
      </c>
      <c r="G19" s="128">
        <v>401</v>
      </c>
      <c r="H19" s="22" t="s">
        <v>45</v>
      </c>
      <c r="I19" s="22" t="s">
        <v>46</v>
      </c>
      <c r="J19" s="22" t="s">
        <v>47</v>
      </c>
      <c r="K19" s="22">
        <v>110</v>
      </c>
      <c r="L19" s="22">
        <v>144</v>
      </c>
      <c r="M19" s="22">
        <v>7</v>
      </c>
    </row>
    <row r="20" spans="1:13" s="13" customFormat="1" ht="50.1" customHeight="1">
      <c r="A20" s="141"/>
      <c r="B20" s="127"/>
      <c r="C20" s="127"/>
      <c r="D20" s="127"/>
      <c r="E20" s="127"/>
      <c r="F20" s="127"/>
      <c r="G20" s="127"/>
      <c r="H20" s="22" t="s">
        <v>45</v>
      </c>
      <c r="I20" s="22" t="s">
        <v>49</v>
      </c>
      <c r="J20" s="22" t="s">
        <v>47</v>
      </c>
      <c r="K20" s="22">
        <v>40</v>
      </c>
      <c r="L20" s="22">
        <v>144</v>
      </c>
      <c r="M20" s="22">
        <v>7</v>
      </c>
    </row>
    <row r="21" spans="1:13" s="13" customFormat="1" ht="50.1" customHeight="1">
      <c r="A21" s="141"/>
      <c r="B21" s="127"/>
      <c r="C21" s="127"/>
      <c r="D21" s="127"/>
      <c r="E21" s="127"/>
      <c r="F21" s="127"/>
      <c r="G21" s="127"/>
      <c r="H21" s="22" t="s">
        <v>45</v>
      </c>
      <c r="I21" s="22" t="s">
        <v>50</v>
      </c>
      <c r="J21" s="22" t="s">
        <v>47</v>
      </c>
      <c r="K21" s="22">
        <v>10</v>
      </c>
      <c r="L21" s="22">
        <v>40</v>
      </c>
      <c r="M21" s="22">
        <v>15</v>
      </c>
    </row>
    <row r="22" spans="1:13" s="13" customFormat="1" ht="50.1" customHeight="1">
      <c r="A22" s="141"/>
      <c r="B22" s="127"/>
      <c r="C22" s="127"/>
      <c r="D22" s="127"/>
      <c r="E22" s="127"/>
      <c r="F22" s="127"/>
      <c r="G22" s="127"/>
      <c r="H22" s="22" t="s">
        <v>45</v>
      </c>
      <c r="I22" s="14" t="s">
        <v>52</v>
      </c>
      <c r="J22" s="22" t="s">
        <v>60</v>
      </c>
      <c r="K22" s="22">
        <v>35</v>
      </c>
      <c r="L22" s="22">
        <v>40</v>
      </c>
      <c r="M22" s="14">
        <v>15</v>
      </c>
    </row>
    <row r="23" spans="1:13" s="13" customFormat="1" ht="50.1" customHeight="1">
      <c r="A23" s="141"/>
      <c r="B23" s="127"/>
      <c r="C23" s="127"/>
      <c r="D23" s="127"/>
      <c r="E23" s="127"/>
      <c r="F23" s="127"/>
      <c r="G23" s="127"/>
      <c r="H23" s="22" t="s">
        <v>45</v>
      </c>
      <c r="I23" s="14" t="s">
        <v>57</v>
      </c>
      <c r="J23" s="22" t="s">
        <v>60</v>
      </c>
      <c r="K23" s="22">
        <v>36</v>
      </c>
      <c r="L23" s="22">
        <v>216</v>
      </c>
      <c r="M23" s="14">
        <v>22.5</v>
      </c>
    </row>
    <row r="24" spans="1:13" s="13" customFormat="1" ht="50.1" customHeight="1">
      <c r="A24" s="141"/>
      <c r="B24" s="127"/>
      <c r="C24" s="127"/>
      <c r="D24" s="127"/>
      <c r="E24" s="127"/>
      <c r="F24" s="127"/>
      <c r="G24" s="127"/>
      <c r="H24" s="22" t="s">
        <v>45</v>
      </c>
      <c r="I24" s="14" t="s">
        <v>53</v>
      </c>
      <c r="J24" s="22" t="s">
        <v>60</v>
      </c>
      <c r="K24" s="22">
        <v>25</v>
      </c>
      <c r="L24" s="22">
        <v>72</v>
      </c>
      <c r="M24" s="14">
        <v>15</v>
      </c>
    </row>
    <row r="25" spans="1:13" s="13" customFormat="1" ht="50.1" customHeight="1">
      <c r="A25" s="141"/>
      <c r="B25" s="127"/>
      <c r="C25" s="127"/>
      <c r="D25" s="127"/>
      <c r="E25" s="127"/>
      <c r="F25" s="127"/>
      <c r="G25" s="127"/>
      <c r="H25" s="22" t="s">
        <v>45</v>
      </c>
      <c r="I25" s="14" t="s">
        <v>54</v>
      </c>
      <c r="J25" s="22" t="s">
        <v>60</v>
      </c>
      <c r="K25" s="22">
        <v>24</v>
      </c>
      <c r="L25" s="22" t="s">
        <v>58</v>
      </c>
      <c r="M25" s="14">
        <v>10</v>
      </c>
    </row>
    <row r="26" spans="1:13" s="13" customFormat="1" ht="50.1" customHeight="1">
      <c r="A26" s="141"/>
      <c r="B26" s="127"/>
      <c r="C26" s="127"/>
      <c r="D26" s="127"/>
      <c r="E26" s="127"/>
      <c r="F26" s="127"/>
      <c r="G26" s="127"/>
      <c r="H26" s="22" t="s">
        <v>45</v>
      </c>
      <c r="I26" s="14" t="s">
        <v>55</v>
      </c>
      <c r="J26" s="22" t="s">
        <v>60</v>
      </c>
      <c r="K26" s="22">
        <v>25</v>
      </c>
      <c r="L26" s="22" t="s">
        <v>58</v>
      </c>
      <c r="M26" s="14">
        <v>10</v>
      </c>
    </row>
    <row r="27" spans="1:13" s="13" customFormat="1" ht="50.1" customHeight="1">
      <c r="A27" s="141"/>
      <c r="B27" s="127"/>
      <c r="C27" s="127"/>
      <c r="D27" s="127"/>
      <c r="E27" s="127"/>
      <c r="F27" s="127"/>
      <c r="G27" s="127"/>
      <c r="H27" s="22" t="s">
        <v>45</v>
      </c>
      <c r="I27" s="14" t="s">
        <v>56</v>
      </c>
      <c r="J27" s="22" t="s">
        <v>60</v>
      </c>
      <c r="K27" s="22">
        <v>20</v>
      </c>
      <c r="L27" s="22">
        <v>300</v>
      </c>
      <c r="M27" s="14">
        <v>30</v>
      </c>
    </row>
    <row r="28" spans="1:13" s="13" customFormat="1" ht="50.1" customHeight="1">
      <c r="A28" s="141"/>
      <c r="B28" s="127"/>
      <c r="C28" s="127"/>
      <c r="D28" s="127"/>
      <c r="E28" s="127"/>
      <c r="F28" s="127"/>
      <c r="G28" s="127"/>
      <c r="H28" s="22" t="s">
        <v>45</v>
      </c>
      <c r="I28" s="22" t="s">
        <v>51</v>
      </c>
      <c r="J28" s="22" t="s">
        <v>59</v>
      </c>
      <c r="K28" s="22">
        <v>30</v>
      </c>
      <c r="L28" s="22">
        <v>24</v>
      </c>
      <c r="M28" s="22">
        <v>10</v>
      </c>
    </row>
    <row r="29" spans="1:13" s="13" customFormat="1" ht="25.5" customHeight="1">
      <c r="A29" s="141"/>
      <c r="B29" s="134" t="s">
        <v>189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</row>
    <row r="30" spans="1:13" s="13" customFormat="1" ht="50.1" customHeight="1">
      <c r="A30" s="141"/>
      <c r="B30" s="128">
        <v>24846.3</v>
      </c>
      <c r="C30" s="128">
        <v>86</v>
      </c>
      <c r="D30" s="128">
        <v>28891</v>
      </c>
      <c r="E30" s="128">
        <v>2463.5</v>
      </c>
      <c r="F30" s="126">
        <f>E30/B30*100</f>
        <v>9.9149571565987689</v>
      </c>
      <c r="G30" s="128">
        <v>401</v>
      </c>
      <c r="H30" s="22" t="s">
        <v>45</v>
      </c>
      <c r="I30" s="22" t="s">
        <v>46</v>
      </c>
      <c r="J30" s="22" t="s">
        <v>47</v>
      </c>
      <c r="K30" s="22">
        <v>110</v>
      </c>
      <c r="L30" s="22">
        <v>144</v>
      </c>
      <c r="M30" s="22">
        <v>7</v>
      </c>
    </row>
    <row r="31" spans="1:13" s="13" customFormat="1" ht="50.1" customHeight="1">
      <c r="A31" s="141"/>
      <c r="B31" s="127"/>
      <c r="C31" s="127"/>
      <c r="D31" s="127"/>
      <c r="E31" s="127"/>
      <c r="F31" s="127"/>
      <c r="G31" s="127"/>
      <c r="H31" s="22" t="s">
        <v>45</v>
      </c>
      <c r="I31" s="22" t="s">
        <v>49</v>
      </c>
      <c r="J31" s="22" t="s">
        <v>47</v>
      </c>
      <c r="K31" s="22">
        <v>40</v>
      </c>
      <c r="L31" s="22">
        <v>144</v>
      </c>
      <c r="M31" s="22">
        <v>7</v>
      </c>
    </row>
    <row r="32" spans="1:13" s="13" customFormat="1" ht="50.1" customHeight="1">
      <c r="A32" s="141"/>
      <c r="B32" s="127"/>
      <c r="C32" s="127"/>
      <c r="D32" s="127"/>
      <c r="E32" s="127"/>
      <c r="F32" s="127"/>
      <c r="G32" s="127"/>
      <c r="H32" s="22" t="s">
        <v>45</v>
      </c>
      <c r="I32" s="22" t="s">
        <v>50</v>
      </c>
      <c r="J32" s="22" t="s">
        <v>47</v>
      </c>
      <c r="K32" s="22">
        <v>10</v>
      </c>
      <c r="L32" s="22">
        <v>40</v>
      </c>
      <c r="M32" s="22">
        <v>15</v>
      </c>
    </row>
    <row r="33" spans="1:13" s="13" customFormat="1" ht="50.1" customHeight="1">
      <c r="A33" s="141"/>
      <c r="B33" s="127"/>
      <c r="C33" s="127"/>
      <c r="D33" s="127"/>
      <c r="E33" s="127"/>
      <c r="F33" s="127"/>
      <c r="G33" s="127"/>
      <c r="H33" s="22" t="s">
        <v>45</v>
      </c>
      <c r="I33" s="14" t="s">
        <v>52</v>
      </c>
      <c r="J33" s="22" t="s">
        <v>60</v>
      </c>
      <c r="K33" s="22">
        <v>35</v>
      </c>
      <c r="L33" s="22">
        <v>40</v>
      </c>
      <c r="M33" s="14">
        <v>15</v>
      </c>
    </row>
    <row r="34" spans="1:13" s="13" customFormat="1" ht="50.1" customHeight="1">
      <c r="A34" s="141"/>
      <c r="B34" s="127"/>
      <c r="C34" s="127"/>
      <c r="D34" s="127"/>
      <c r="E34" s="127"/>
      <c r="F34" s="127"/>
      <c r="G34" s="127"/>
      <c r="H34" s="22" t="s">
        <v>45</v>
      </c>
      <c r="I34" s="14" t="s">
        <v>57</v>
      </c>
      <c r="J34" s="22" t="s">
        <v>60</v>
      </c>
      <c r="K34" s="22">
        <v>36</v>
      </c>
      <c r="L34" s="22">
        <v>216</v>
      </c>
      <c r="M34" s="14">
        <v>22.5</v>
      </c>
    </row>
    <row r="35" spans="1:13" s="13" customFormat="1" ht="50.1" customHeight="1">
      <c r="A35" s="141"/>
      <c r="B35" s="127"/>
      <c r="C35" s="127"/>
      <c r="D35" s="127"/>
      <c r="E35" s="127"/>
      <c r="F35" s="127"/>
      <c r="G35" s="127"/>
      <c r="H35" s="22" t="s">
        <v>45</v>
      </c>
      <c r="I35" s="14" t="s">
        <v>53</v>
      </c>
      <c r="J35" s="22" t="s">
        <v>60</v>
      </c>
      <c r="K35" s="22">
        <v>25</v>
      </c>
      <c r="L35" s="22">
        <v>72</v>
      </c>
      <c r="M35" s="14">
        <v>15</v>
      </c>
    </row>
    <row r="36" spans="1:13" s="13" customFormat="1" ht="50.1" customHeight="1">
      <c r="A36" s="141"/>
      <c r="B36" s="127"/>
      <c r="C36" s="127"/>
      <c r="D36" s="127"/>
      <c r="E36" s="127"/>
      <c r="F36" s="127"/>
      <c r="G36" s="127"/>
      <c r="H36" s="22" t="s">
        <v>45</v>
      </c>
      <c r="I36" s="14" t="s">
        <v>54</v>
      </c>
      <c r="J36" s="22" t="s">
        <v>60</v>
      </c>
      <c r="K36" s="22">
        <v>24</v>
      </c>
      <c r="L36" s="22" t="s">
        <v>58</v>
      </c>
      <c r="M36" s="14">
        <v>10</v>
      </c>
    </row>
    <row r="37" spans="1:13" s="13" customFormat="1" ht="50.1" customHeight="1">
      <c r="A37" s="141"/>
      <c r="B37" s="127"/>
      <c r="C37" s="127"/>
      <c r="D37" s="127"/>
      <c r="E37" s="127"/>
      <c r="F37" s="127"/>
      <c r="G37" s="127"/>
      <c r="H37" s="22" t="s">
        <v>45</v>
      </c>
      <c r="I37" s="14" t="s">
        <v>55</v>
      </c>
      <c r="J37" s="22" t="s">
        <v>60</v>
      </c>
      <c r="K37" s="22">
        <v>25</v>
      </c>
      <c r="L37" s="22" t="s">
        <v>58</v>
      </c>
      <c r="M37" s="14">
        <v>10</v>
      </c>
    </row>
    <row r="38" spans="1:13" s="13" customFormat="1" ht="50.1" customHeight="1">
      <c r="A38" s="141"/>
      <c r="B38" s="127"/>
      <c r="C38" s="127"/>
      <c r="D38" s="127"/>
      <c r="E38" s="127"/>
      <c r="F38" s="127"/>
      <c r="G38" s="127"/>
      <c r="H38" s="22" t="s">
        <v>45</v>
      </c>
      <c r="I38" s="14" t="s">
        <v>56</v>
      </c>
      <c r="J38" s="22" t="s">
        <v>60</v>
      </c>
      <c r="K38" s="22">
        <v>20</v>
      </c>
      <c r="L38" s="22">
        <v>300</v>
      </c>
      <c r="M38" s="14">
        <v>30</v>
      </c>
    </row>
    <row r="39" spans="1:13" s="13" customFormat="1" ht="50.1" customHeight="1">
      <c r="A39" s="142"/>
      <c r="B39" s="127"/>
      <c r="C39" s="127"/>
      <c r="D39" s="127"/>
      <c r="E39" s="127"/>
      <c r="F39" s="127"/>
      <c r="G39" s="127"/>
      <c r="H39" s="22" t="s">
        <v>45</v>
      </c>
      <c r="I39" s="22" t="s">
        <v>51</v>
      </c>
      <c r="J39" s="22" t="s">
        <v>59</v>
      </c>
      <c r="K39" s="22">
        <v>30</v>
      </c>
      <c r="L39" s="22">
        <v>24</v>
      </c>
      <c r="M39" s="22">
        <v>10</v>
      </c>
    </row>
    <row r="40" spans="1:13" ht="39" customHeight="1">
      <c r="A40" s="145" t="s">
        <v>34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  <row r="41" spans="1:13" ht="21.75" customHeight="1">
      <c r="A41" s="132" t="s">
        <v>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22.8">
      <c r="A43" s="129" t="s">
        <v>329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mergeCells count="40">
    <mergeCell ref="A1:M1"/>
    <mergeCell ref="H2:M2"/>
    <mergeCell ref="A40:M40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  <mergeCell ref="B19:B28"/>
    <mergeCell ref="C19:C28"/>
    <mergeCell ref="D19:D28"/>
    <mergeCell ref="A43:M43"/>
    <mergeCell ref="K3:K4"/>
    <mergeCell ref="B8:B17"/>
    <mergeCell ref="C8:C17"/>
    <mergeCell ref="D8:D17"/>
    <mergeCell ref="E8:E17"/>
    <mergeCell ref="F8:F17"/>
    <mergeCell ref="G8:G17"/>
    <mergeCell ref="L3:L4"/>
    <mergeCell ref="M3:M4"/>
    <mergeCell ref="A41:M41"/>
    <mergeCell ref="B29:M29"/>
    <mergeCell ref="B18:M18"/>
    <mergeCell ref="B7:M7"/>
    <mergeCell ref="A6:A39"/>
    <mergeCell ref="E19:E28"/>
    <mergeCell ref="F19:F28"/>
    <mergeCell ref="G19:G28"/>
    <mergeCell ref="B30:B39"/>
    <mergeCell ref="C30:C39"/>
    <mergeCell ref="D30:D39"/>
    <mergeCell ref="E30:E39"/>
    <mergeCell ref="F30:F39"/>
    <mergeCell ref="G30:G39"/>
  </mergeCells>
  <pageMargins left="0.70866141732283472" right="0.70866141732283472" top="1.1417322834645669" bottom="0.35433070866141736" header="0.31496062992125984" footer="0.31496062992125984"/>
  <pageSetup paperSize="9" scale="43" orientation="landscape" r:id="rId1"/>
  <rowBreaks count="1" manualBreakCount="1">
    <brk id="1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30"/>
  <sheetViews>
    <sheetView tabSelected="1" topLeftCell="A4" zoomScaleSheetLayoutView="47" workbookViewId="0">
      <selection activeCell="I15" sqref="I15"/>
    </sheetView>
  </sheetViews>
  <sheetFormatPr defaultRowHeight="14.4"/>
  <cols>
    <col min="1" max="1" width="15.6640625" customWidth="1"/>
    <col min="2" max="2" width="21.44140625" customWidth="1"/>
    <col min="3" max="3" width="13.88671875" customWidth="1"/>
    <col min="4" max="4" width="21.109375" customWidth="1"/>
    <col min="5" max="5" width="12.44140625" customWidth="1"/>
    <col min="6" max="6" width="13.33203125" customWidth="1"/>
    <col min="7" max="7" width="14.44140625" customWidth="1"/>
    <col min="8" max="9" width="13" customWidth="1"/>
    <col min="10" max="10" width="13.33203125" customWidth="1"/>
    <col min="11" max="11" width="23.44140625" customWidth="1"/>
    <col min="12" max="12" width="14.5546875" customWidth="1"/>
    <col min="13" max="13" width="12.44140625" customWidth="1"/>
    <col min="14" max="14" width="12.5546875" customWidth="1"/>
    <col min="15" max="15" width="12.44140625" customWidth="1"/>
    <col min="16" max="17" width="14.44140625" customWidth="1"/>
    <col min="18" max="18" width="12.6640625" customWidth="1"/>
    <col min="19" max="19" width="13.33203125" customWidth="1"/>
    <col min="20" max="23" width="14.109375" customWidth="1"/>
    <col min="24" max="29" width="13" customWidth="1"/>
    <col min="30" max="32" width="14.109375" customWidth="1"/>
    <col min="33" max="33" width="12.6640625" customWidth="1"/>
    <col min="34" max="34" width="12.88671875" customWidth="1"/>
  </cols>
  <sheetData>
    <row r="1" spans="1:59" ht="59.25" customHeight="1">
      <c r="A1" s="155" t="s">
        <v>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4"/>
      <c r="BF1" s="4"/>
      <c r="BG1" s="4"/>
    </row>
    <row r="2" spans="1:59" ht="108.75" customHeight="1">
      <c r="A2" s="157" t="s">
        <v>0</v>
      </c>
      <c r="B2" s="159" t="s">
        <v>180</v>
      </c>
      <c r="C2" s="159" t="s">
        <v>181</v>
      </c>
      <c r="D2" s="159" t="s">
        <v>182</v>
      </c>
      <c r="E2" s="159" t="s">
        <v>273</v>
      </c>
      <c r="F2" s="127"/>
      <c r="G2" s="127"/>
      <c r="H2" s="127"/>
      <c r="I2" s="127"/>
      <c r="J2" s="159" t="s">
        <v>176</v>
      </c>
      <c r="K2" s="159"/>
      <c r="L2" s="159"/>
      <c r="M2" s="159"/>
      <c r="N2" s="127"/>
      <c r="O2" s="159" t="s">
        <v>177</v>
      </c>
      <c r="P2" s="159"/>
      <c r="Q2" s="159"/>
      <c r="R2" s="159"/>
      <c r="S2" s="161"/>
      <c r="T2" s="157" t="s">
        <v>178</v>
      </c>
      <c r="U2" s="157"/>
      <c r="V2" s="157"/>
      <c r="W2" s="157"/>
      <c r="X2" s="157"/>
      <c r="Y2" s="162" t="s">
        <v>274</v>
      </c>
      <c r="Z2" s="163"/>
      <c r="AA2" s="163"/>
      <c r="AB2" s="163"/>
      <c r="AC2" s="164"/>
      <c r="AD2" s="157" t="s">
        <v>179</v>
      </c>
      <c r="AE2" s="157"/>
      <c r="AF2" s="157"/>
      <c r="AG2" s="157"/>
      <c r="AH2" s="127"/>
    </row>
    <row r="3" spans="1:59" ht="271.5" customHeight="1">
      <c r="A3" s="158"/>
      <c r="B3" s="160"/>
      <c r="C3" s="159"/>
      <c r="D3" s="131"/>
      <c r="E3" s="6" t="s">
        <v>35</v>
      </c>
      <c r="F3" s="6" t="s">
        <v>42</v>
      </c>
      <c r="G3" s="7" t="s">
        <v>43</v>
      </c>
      <c r="H3" s="6" t="s">
        <v>19</v>
      </c>
      <c r="I3" s="7" t="s">
        <v>36</v>
      </c>
      <c r="J3" s="6" t="s">
        <v>21</v>
      </c>
      <c r="K3" s="6" t="s">
        <v>20</v>
      </c>
      <c r="L3" s="7" t="s">
        <v>43</v>
      </c>
      <c r="M3" s="6" t="s">
        <v>19</v>
      </c>
      <c r="N3" s="7" t="s">
        <v>36</v>
      </c>
      <c r="O3" s="6" t="s">
        <v>21</v>
      </c>
      <c r="P3" s="6" t="s">
        <v>20</v>
      </c>
      <c r="Q3" s="7" t="s">
        <v>43</v>
      </c>
      <c r="R3" s="6" t="s">
        <v>19</v>
      </c>
      <c r="S3" s="6" t="s">
        <v>22</v>
      </c>
      <c r="T3" s="6" t="s">
        <v>21</v>
      </c>
      <c r="U3" s="6" t="s">
        <v>20</v>
      </c>
      <c r="V3" s="7" t="s">
        <v>43</v>
      </c>
      <c r="W3" s="6" t="s">
        <v>19</v>
      </c>
      <c r="X3" s="7" t="s">
        <v>36</v>
      </c>
      <c r="Y3" s="27" t="s">
        <v>21</v>
      </c>
      <c r="Z3" s="27" t="s">
        <v>20</v>
      </c>
      <c r="AA3" s="28" t="s">
        <v>43</v>
      </c>
      <c r="AB3" s="27" t="s">
        <v>19</v>
      </c>
      <c r="AC3" s="28" t="s">
        <v>36</v>
      </c>
      <c r="AD3" s="6" t="s">
        <v>21</v>
      </c>
      <c r="AE3" s="6" t="s">
        <v>20</v>
      </c>
      <c r="AF3" s="7" t="s">
        <v>43</v>
      </c>
      <c r="AG3" s="6" t="s">
        <v>19</v>
      </c>
      <c r="AH3" s="7" t="s">
        <v>36</v>
      </c>
    </row>
    <row r="4" spans="1:59" ht="15.6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3233</v>
      </c>
      <c r="AG4" s="3">
        <v>34</v>
      </c>
      <c r="AH4" s="3">
        <v>35</v>
      </c>
    </row>
    <row r="5" spans="1:59" s="17" customFormat="1" ht="85.5" customHeight="1">
      <c r="A5" s="15" t="s">
        <v>173</v>
      </c>
      <c r="B5" s="24">
        <f>B6+B7+B8</f>
        <v>74496.7</v>
      </c>
      <c r="C5" s="24"/>
      <c r="D5" s="24">
        <f t="shared" ref="D5:F5" si="0">D6+D7+D8</f>
        <v>86963.3</v>
      </c>
      <c r="E5" s="24">
        <f t="shared" si="0"/>
        <v>3009.2999999999997</v>
      </c>
      <c r="F5" s="24">
        <f t="shared" si="0"/>
        <v>2577.8999999999996</v>
      </c>
      <c r="G5" s="24">
        <f>F5/B5*100</f>
        <v>3.4604217368017638</v>
      </c>
      <c r="H5" s="24">
        <f>H6+H7+H8</f>
        <v>431.4</v>
      </c>
      <c r="I5" s="24">
        <f>H5/8091.3*100</f>
        <v>5.331652515664973</v>
      </c>
      <c r="J5" s="24">
        <f t="shared" ref="J5:K5" si="1">J6+J7+J8</f>
        <v>72071.600000000006</v>
      </c>
      <c r="K5" s="24">
        <f t="shared" si="1"/>
        <v>61739.8</v>
      </c>
      <c r="L5" s="24">
        <f>K5/B5*100</f>
        <v>82.875885777490822</v>
      </c>
      <c r="M5" s="24">
        <f>M6+M7+M8</f>
        <v>10331.799999999999</v>
      </c>
      <c r="N5" s="24">
        <f>M5/8091.3*100</f>
        <v>127.69023519088402</v>
      </c>
      <c r="O5" s="24">
        <f t="shared" ref="O5:P5" si="2">O6+O7+O8</f>
        <v>2808.5</v>
      </c>
      <c r="P5" s="24">
        <f t="shared" si="2"/>
        <v>2406</v>
      </c>
      <c r="Q5" s="24">
        <f>P5/B5*100</f>
        <v>3.2296732606947689</v>
      </c>
      <c r="R5" s="24">
        <f>R6+R7+R8</f>
        <v>402.5</v>
      </c>
      <c r="S5" s="24">
        <f>R5/8091.3*100</f>
        <v>4.9744787611385064</v>
      </c>
      <c r="T5" s="24">
        <f t="shared" ref="T5:U5" si="3">T6+T7+T8</f>
        <v>8627.2999999999993</v>
      </c>
      <c r="U5" s="24">
        <f t="shared" si="3"/>
        <v>7390.5</v>
      </c>
      <c r="V5" s="24">
        <f>U5/B5*100</f>
        <v>9.9205736629944674</v>
      </c>
      <c r="W5" s="24">
        <f>W6+W7+W8</f>
        <v>1236.8</v>
      </c>
      <c r="X5" s="24">
        <f>W5/8091.3*100</f>
        <v>15.285553619319515</v>
      </c>
      <c r="Y5" s="24">
        <f t="shared" ref="Y5:Z5" si="4">Y6+Y7+Y8</f>
        <v>0</v>
      </c>
      <c r="Z5" s="24">
        <f t="shared" si="4"/>
        <v>0</v>
      </c>
      <c r="AA5" s="16">
        <f>Z5/B5*100</f>
        <v>0</v>
      </c>
      <c r="AB5" s="24">
        <f>AB6+AB7+AB8</f>
        <v>0</v>
      </c>
      <c r="AC5" s="24">
        <f>AB5/8091.3*100</f>
        <v>0</v>
      </c>
      <c r="AD5" s="24">
        <f t="shared" ref="AD5:AE5" si="5">AD6+AD7+AD8</f>
        <v>0</v>
      </c>
      <c r="AE5" s="24">
        <f t="shared" si="5"/>
        <v>0</v>
      </c>
      <c r="AF5" s="24">
        <f>AE5/B5*100</f>
        <v>0</v>
      </c>
      <c r="AG5" s="24">
        <f>AG6+AG7+AG8</f>
        <v>0</v>
      </c>
      <c r="AH5" s="24">
        <f>AG5/8091.3*100</f>
        <v>0</v>
      </c>
    </row>
    <row r="6" spans="1:59" s="17" customFormat="1" ht="27.75" customHeight="1">
      <c r="A6" s="15" t="s">
        <v>174</v>
      </c>
      <c r="B6" s="16">
        <v>24804.1</v>
      </c>
      <c r="C6" s="16">
        <v>85</v>
      </c>
      <c r="D6" s="16">
        <v>29181.3</v>
      </c>
      <c r="E6" s="16">
        <f t="shared" ref="E6:E8" si="6">F6+H6</f>
        <v>1010.9</v>
      </c>
      <c r="F6" s="16">
        <v>859.3</v>
      </c>
      <c r="G6" s="16">
        <f>F6/B6*100</f>
        <v>3.4643466201152231</v>
      </c>
      <c r="H6" s="16">
        <v>151.6</v>
      </c>
      <c r="I6" s="16">
        <f>H6/8091.3*100</f>
        <v>1.8736173420834723</v>
      </c>
      <c r="J6" s="16">
        <f>K6+M6</f>
        <v>24178.6</v>
      </c>
      <c r="K6" s="16">
        <v>20551.8</v>
      </c>
      <c r="L6" s="16">
        <f>K6/B6*100</f>
        <v>82.856463245995627</v>
      </c>
      <c r="M6" s="16">
        <v>3626.8</v>
      </c>
      <c r="N6" s="16">
        <f>M6/8091.3*100</f>
        <v>44.823452350055</v>
      </c>
      <c r="O6" s="16">
        <f>P6+R6</f>
        <v>943.5</v>
      </c>
      <c r="P6" s="16">
        <v>802</v>
      </c>
      <c r="Q6" s="16">
        <f>P6/B6*100</f>
        <v>3.2333364242201892</v>
      </c>
      <c r="R6" s="16">
        <v>141.5</v>
      </c>
      <c r="S6" s="16">
        <f>R6/8091.3*100</f>
        <v>1.7487919123008664</v>
      </c>
      <c r="T6" s="16">
        <f>U6+W6</f>
        <v>2898.3</v>
      </c>
      <c r="U6" s="16">
        <v>2463.5</v>
      </c>
      <c r="V6" s="16">
        <f>U6/B6*100</f>
        <v>9.9318257868658826</v>
      </c>
      <c r="W6" s="16">
        <v>434.79999999999995</v>
      </c>
      <c r="X6" s="16">
        <f>W6/8091.3*100</f>
        <v>5.3736729573739694</v>
      </c>
      <c r="Y6" s="16">
        <f>Z6+AB6</f>
        <v>0</v>
      </c>
      <c r="Z6" s="16">
        <v>0</v>
      </c>
      <c r="AA6" s="16">
        <f>Z6/B6*100</f>
        <v>0</v>
      </c>
      <c r="AB6" s="16">
        <v>0</v>
      </c>
      <c r="AC6" s="16">
        <f>AB6/8091.3*100</f>
        <v>0</v>
      </c>
      <c r="AD6" s="16">
        <f>AE6+AG6</f>
        <v>0</v>
      </c>
      <c r="AE6" s="16">
        <v>0</v>
      </c>
      <c r="AF6" s="16">
        <f>AE6/B6*100</f>
        <v>0</v>
      </c>
      <c r="AG6" s="16">
        <v>0</v>
      </c>
      <c r="AH6" s="16">
        <f>AG6/8091.3*100</f>
        <v>0</v>
      </c>
    </row>
    <row r="7" spans="1:59" s="17" customFormat="1" ht="29.25" customHeight="1">
      <c r="A7" s="15" t="s">
        <v>175</v>
      </c>
      <c r="B7" s="16">
        <v>24846.3</v>
      </c>
      <c r="C7" s="16">
        <v>86</v>
      </c>
      <c r="D7" s="16">
        <v>28891</v>
      </c>
      <c r="E7" s="16">
        <f t="shared" si="6"/>
        <v>999.19999999999993</v>
      </c>
      <c r="F7" s="16">
        <v>859.3</v>
      </c>
      <c r="G7" s="16">
        <f>F7/B7*100</f>
        <v>3.4584626282384097</v>
      </c>
      <c r="H7" s="16">
        <v>139.9</v>
      </c>
      <c r="I7" s="16">
        <f>H7/8091.3*100</f>
        <v>1.7290175867907505</v>
      </c>
      <c r="J7" s="16">
        <f>K7+M7</f>
        <v>23946.5</v>
      </c>
      <c r="K7" s="16">
        <v>20594</v>
      </c>
      <c r="L7" s="16">
        <f>K7/B7*100</f>
        <v>82.885580549216584</v>
      </c>
      <c r="M7" s="16">
        <v>3352.5</v>
      </c>
      <c r="N7" s="16">
        <f>M7/8091.3*100</f>
        <v>41.433391420414516</v>
      </c>
      <c r="O7" s="16">
        <f>P7+R7</f>
        <v>932.5</v>
      </c>
      <c r="P7" s="16">
        <v>802</v>
      </c>
      <c r="Q7" s="16">
        <f>P7/B7*100</f>
        <v>3.2278447897674907</v>
      </c>
      <c r="R7" s="16">
        <v>130.5</v>
      </c>
      <c r="S7" s="16">
        <f>R7/8091.3*100</f>
        <v>1.6128434244188201</v>
      </c>
      <c r="T7" s="16">
        <f>U7+W7</f>
        <v>2864.5</v>
      </c>
      <c r="U7" s="16">
        <v>2463.5</v>
      </c>
      <c r="V7" s="16">
        <f>U7/B7*100</f>
        <v>9.9149571565987689</v>
      </c>
      <c r="W7" s="16">
        <v>401</v>
      </c>
      <c r="X7" s="16">
        <f>W7/8091.3*100</f>
        <v>4.9559403309727728</v>
      </c>
      <c r="Y7" s="16">
        <f>Z7+AB7</f>
        <v>0</v>
      </c>
      <c r="Z7" s="16">
        <v>0</v>
      </c>
      <c r="AA7" s="16">
        <f t="shared" ref="AA7:AA8" si="7">Z7/B7*100</f>
        <v>0</v>
      </c>
      <c r="AB7" s="16">
        <v>0</v>
      </c>
      <c r="AC7" s="16">
        <f>AB7/8091.3*100</f>
        <v>0</v>
      </c>
      <c r="AD7" s="16">
        <f>AE7+AG7</f>
        <v>0</v>
      </c>
      <c r="AE7" s="16">
        <v>0</v>
      </c>
      <c r="AF7" s="16">
        <f>AE7/B7*100</f>
        <v>0</v>
      </c>
      <c r="AG7" s="16">
        <v>0</v>
      </c>
      <c r="AH7" s="16">
        <f>AG7/8091.3*100</f>
        <v>0</v>
      </c>
    </row>
    <row r="8" spans="1:59" s="17" customFormat="1" ht="29.25" customHeight="1">
      <c r="A8" s="15" t="s">
        <v>189</v>
      </c>
      <c r="B8" s="16">
        <v>24846.3</v>
      </c>
      <c r="C8" s="16">
        <v>86</v>
      </c>
      <c r="D8" s="16">
        <v>28891</v>
      </c>
      <c r="E8" s="16">
        <f t="shared" si="6"/>
        <v>999.19999999999993</v>
      </c>
      <c r="F8" s="16">
        <v>859.3</v>
      </c>
      <c r="G8" s="16">
        <f>F8/B8*100</f>
        <v>3.4584626282384097</v>
      </c>
      <c r="H8" s="16">
        <v>139.9</v>
      </c>
      <c r="I8" s="16">
        <f>H8/8091.3*100</f>
        <v>1.7290175867907505</v>
      </c>
      <c r="J8" s="16">
        <f>K8+M8</f>
        <v>23946.5</v>
      </c>
      <c r="K8" s="16">
        <v>20594</v>
      </c>
      <c r="L8" s="16">
        <f>K8/B8*100</f>
        <v>82.885580549216584</v>
      </c>
      <c r="M8" s="16">
        <v>3352.5</v>
      </c>
      <c r="N8" s="16">
        <f>M8/8091.3*100</f>
        <v>41.433391420414516</v>
      </c>
      <c r="O8" s="16">
        <f>P8+R8</f>
        <v>932.5</v>
      </c>
      <c r="P8" s="16">
        <v>802</v>
      </c>
      <c r="Q8" s="16">
        <f>P8/B8*100</f>
        <v>3.2278447897674907</v>
      </c>
      <c r="R8" s="16">
        <v>130.5</v>
      </c>
      <c r="S8" s="16">
        <f>R8/8091.3*100</f>
        <v>1.6128434244188201</v>
      </c>
      <c r="T8" s="16">
        <f>U8+W8</f>
        <v>2864.5</v>
      </c>
      <c r="U8" s="16">
        <v>2463.5</v>
      </c>
      <c r="V8" s="16">
        <f>U8/B8*100</f>
        <v>9.9149571565987689</v>
      </c>
      <c r="W8" s="16">
        <v>401</v>
      </c>
      <c r="X8" s="16">
        <f>W8/8091.3*100</f>
        <v>4.9559403309727728</v>
      </c>
      <c r="Y8" s="16">
        <f>Z8+AB8</f>
        <v>0</v>
      </c>
      <c r="Z8" s="16">
        <v>0</v>
      </c>
      <c r="AA8" s="16">
        <f t="shared" si="7"/>
        <v>0</v>
      </c>
      <c r="AB8" s="16">
        <v>0</v>
      </c>
      <c r="AC8" s="16">
        <f>AB8/8091.3*100</f>
        <v>0</v>
      </c>
      <c r="AD8" s="16">
        <f>AE8+AG8</f>
        <v>0</v>
      </c>
      <c r="AE8" s="16">
        <v>0</v>
      </c>
      <c r="AF8" s="16">
        <f>AE8/B8*100</f>
        <v>0</v>
      </c>
      <c r="AG8" s="16">
        <v>0</v>
      </c>
      <c r="AH8" s="16">
        <f>AG8/8091.3*100</f>
        <v>0</v>
      </c>
    </row>
    <row r="9" spans="1:59">
      <c r="D9" s="21"/>
    </row>
    <row r="11" spans="1:59" ht="23.4">
      <c r="A11" s="153" t="s">
        <v>329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4" spans="1:59" ht="27.75" customHeight="1">
      <c r="K14" s="23"/>
      <c r="T14" s="10"/>
    </row>
    <row r="23" spans="9:9" ht="18">
      <c r="I23" s="20"/>
    </row>
    <row r="26" spans="9:9" ht="18">
      <c r="I26" s="20"/>
    </row>
    <row r="30" spans="9:9" ht="18">
      <c r="I30" s="20"/>
    </row>
  </sheetData>
  <mergeCells count="12">
    <mergeCell ref="A11:AH11"/>
    <mergeCell ref="A1:AH1"/>
    <mergeCell ref="A2:A3"/>
    <mergeCell ref="B2:B3"/>
    <mergeCell ref="T2:X2"/>
    <mergeCell ref="AD2:AH2"/>
    <mergeCell ref="E2:I2"/>
    <mergeCell ref="J2:N2"/>
    <mergeCell ref="O2:S2"/>
    <mergeCell ref="C2:C3"/>
    <mergeCell ref="D2:D3"/>
    <mergeCell ref="Y2:AC2"/>
  </mergeCells>
  <pageMargins left="0.31496062992125984" right="0.31496062992125984" top="1.1417322834645669" bottom="0.55118110236220474" header="0.31496062992125984" footer="0.31496062992125984"/>
  <pageSetup paperSize="8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Организация СП</vt:lpstr>
      <vt:lpstr>Реаб оборудование+оргтехника </vt:lpstr>
      <vt:lpstr>Обучение специалистов</vt:lpstr>
      <vt:lpstr>Таблица деньги все</vt:lpstr>
      <vt:lpstr>'Обучение специалистов'!Заголовки_для_печати</vt:lpstr>
      <vt:lpstr>'Организация СП'!Заголовки_для_печати</vt:lpstr>
      <vt:lpstr>'Реаб оборудование+оргтехника '!Заголовки_для_печати</vt:lpstr>
      <vt:lpstr>'Обучение специалистов'!Область_печати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2020-04-29T06:44:28Z</dcterms:modified>
</cp:coreProperties>
</file>